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รม\ปี 62\---- แบบรายงาน 61-62\"/>
    </mc:Choice>
  </mc:AlternateContent>
  <xr:revisionPtr revIDLastSave="0" documentId="13_ncr:1_{810EC62C-68DD-4555-86CD-C2096FE5F23A}" xr6:coauthVersionLast="40" xr6:coauthVersionMax="40" xr10:uidLastSave="{00000000-0000-0000-0000-000000000000}"/>
  <bookViews>
    <workbookView xWindow="3405" yWindow="1830" windowWidth="22995" windowHeight="10050" activeTab="4" xr2:uid="{00000000-000D-0000-FFFF-FFFF00000000}"/>
  </bookViews>
  <sheets>
    <sheet name="สงป301 " sheetId="10" r:id="rId1"/>
    <sheet name="เหตุผลคำชี้แจง" sheetId="11" r:id="rId2"/>
    <sheet name="สงป302" sheetId="12" r:id="rId3"/>
    <sheet name="สงป302-1" sheetId="13" r:id="rId4"/>
    <sheet name="สปอ1" sheetId="6" r:id="rId5"/>
    <sheet name="สปอ2" sheetId="7" r:id="rId6"/>
    <sheet name="สปอ3" sheetId="8" r:id="rId7"/>
    <sheet name="Sheet1" sheetId="5" r:id="rId8"/>
  </sheets>
  <externalReferences>
    <externalReference r:id="rId9"/>
  </externalReferences>
  <definedNames>
    <definedName name="_xlnm.Print_Area" localSheetId="0">'สงป301 '!$A$1:$T$22</definedName>
    <definedName name="_xlnm.Print_Area" localSheetId="2">สงป302!$A$1:$S$117</definedName>
    <definedName name="_xlnm.Print_Area" localSheetId="3">'สงป302-1'!$C$2:$V$192</definedName>
    <definedName name="_xlnm.Print_Area" localSheetId="4">สปอ1!$A$1:$M$51</definedName>
    <definedName name="_xlnm.Print_Titles" localSheetId="2">สงป302!$12:$13</definedName>
    <definedName name="_xlnm.Print_Titles" localSheetId="3">'สงป302-1'!$10:$14</definedName>
    <definedName name="_xlnm.Print_Titles" localSheetId="4">สปอ1!$7:$11</definedName>
  </definedNames>
  <calcPr calcId="181029"/>
</workbook>
</file>

<file path=xl/calcChain.xml><?xml version="1.0" encoding="utf-8"?>
<calcChain xmlns="http://schemas.openxmlformats.org/spreadsheetml/2006/main">
  <c r="B186" i="13" l="1"/>
  <c r="B185" i="13"/>
  <c r="B182" i="13"/>
  <c r="B181" i="13"/>
  <c r="B180" i="13"/>
  <c r="B179" i="13"/>
  <c r="A177" i="13"/>
  <c r="A183" i="13" s="1"/>
  <c r="B176" i="13"/>
  <c r="B175" i="13"/>
  <c r="B174" i="13"/>
  <c r="B173" i="13"/>
  <c r="B162" i="13"/>
  <c r="B159" i="13"/>
  <c r="B158" i="13"/>
  <c r="B157" i="13"/>
  <c r="B156" i="13"/>
  <c r="B153" i="13"/>
  <c r="B152" i="13"/>
  <c r="B151" i="13"/>
  <c r="B150" i="13"/>
  <c r="B147" i="13"/>
  <c r="B146" i="13"/>
  <c r="B145" i="13"/>
  <c r="B144" i="13"/>
  <c r="B141" i="13"/>
  <c r="B140" i="13"/>
  <c r="B139" i="13"/>
  <c r="B138" i="13"/>
  <c r="B135" i="13"/>
  <c r="B134" i="13"/>
  <c r="B133" i="13"/>
  <c r="B132" i="13"/>
  <c r="B129" i="13"/>
  <c r="B128" i="13"/>
  <c r="B127" i="13"/>
  <c r="B126" i="13"/>
  <c r="B123" i="13"/>
  <c r="B122" i="13"/>
  <c r="B121" i="13"/>
  <c r="B120" i="13"/>
  <c r="B117" i="13"/>
  <c r="B116" i="13"/>
  <c r="B115" i="13"/>
  <c r="B114" i="13"/>
  <c r="B111" i="13"/>
  <c r="B110" i="13"/>
  <c r="B109" i="13"/>
  <c r="B108" i="13"/>
  <c r="F107" i="13"/>
  <c r="B105" i="13"/>
  <c r="B104" i="13"/>
  <c r="B103" i="13"/>
  <c r="B102" i="13"/>
  <c r="B99" i="13"/>
  <c r="B98" i="13"/>
  <c r="B97" i="13"/>
  <c r="B96" i="13"/>
  <c r="B93" i="13"/>
  <c r="B92" i="13"/>
  <c r="B91" i="13"/>
  <c r="B90" i="13"/>
  <c r="B87" i="13"/>
  <c r="B86" i="13"/>
  <c r="B85" i="13"/>
  <c r="B84" i="13"/>
  <c r="B81" i="13"/>
  <c r="B80" i="13"/>
  <c r="B79" i="13"/>
  <c r="B78" i="13"/>
  <c r="B75" i="13"/>
  <c r="B74" i="13"/>
  <c r="B73" i="13"/>
  <c r="B72" i="13"/>
  <c r="B69" i="13"/>
  <c r="B68" i="13"/>
  <c r="B67" i="13"/>
  <c r="B66" i="13"/>
  <c r="B63" i="13"/>
  <c r="B62" i="13"/>
  <c r="B61" i="13"/>
  <c r="B60" i="13"/>
  <c r="B57" i="13"/>
  <c r="B56" i="13"/>
  <c r="B55" i="13"/>
  <c r="B54" i="13"/>
  <c r="B51" i="13"/>
  <c r="B50" i="13"/>
  <c r="B49" i="13"/>
  <c r="B48" i="13"/>
  <c r="B45" i="13"/>
  <c r="B44" i="13"/>
  <c r="B43" i="13"/>
  <c r="B42" i="13"/>
  <c r="B39" i="13"/>
  <c r="B38" i="13"/>
  <c r="B37" i="13"/>
  <c r="B36" i="13"/>
  <c r="A34" i="13"/>
  <c r="B33" i="13"/>
  <c r="B32" i="13"/>
  <c r="B31" i="13"/>
  <c r="B30" i="13"/>
  <c r="AP29" i="13"/>
  <c r="AO29" i="13"/>
  <c r="AN29" i="13"/>
  <c r="AL29" i="13"/>
  <c r="AK29" i="13"/>
  <c r="AJ29" i="13"/>
  <c r="AH29" i="13"/>
  <c r="AG29" i="13"/>
  <c r="AF29" i="13"/>
  <c r="AD29" i="13"/>
  <c r="AC29" i="13"/>
  <c r="AB29" i="13"/>
  <c r="X29" i="13"/>
  <c r="AP28" i="13"/>
  <c r="AO28" i="13"/>
  <c r="AN28" i="13"/>
  <c r="AL28" i="13"/>
  <c r="AK28" i="13"/>
  <c r="AJ28" i="13"/>
  <c r="AH28" i="13"/>
  <c r="AG28" i="13"/>
  <c r="AF28" i="13"/>
  <c r="AD28" i="13"/>
  <c r="AC28" i="13"/>
  <c r="AB28" i="13"/>
  <c r="X28" i="13"/>
  <c r="B28" i="13"/>
  <c r="A29" i="13" s="1"/>
  <c r="AP27" i="13"/>
  <c r="AO27" i="13"/>
  <c r="AN27" i="13"/>
  <c r="AL27" i="13"/>
  <c r="AK27" i="13"/>
  <c r="AJ27" i="13"/>
  <c r="AH27" i="13"/>
  <c r="AG27" i="13"/>
  <c r="AF27" i="13"/>
  <c r="AD27" i="13"/>
  <c r="AC27" i="13"/>
  <c r="AB27" i="13"/>
  <c r="X27" i="13"/>
  <c r="AP26" i="13"/>
  <c r="AO26" i="13"/>
  <c r="AN26" i="13"/>
  <c r="AL26" i="13"/>
  <c r="AK26" i="13"/>
  <c r="AJ26" i="13"/>
  <c r="AH26" i="13"/>
  <c r="AG26" i="13"/>
  <c r="AF26" i="13"/>
  <c r="AD26" i="13"/>
  <c r="AC26" i="13"/>
  <c r="AB26" i="13"/>
  <c r="X26" i="13"/>
  <c r="J25" i="13"/>
  <c r="I25" i="13"/>
  <c r="H25" i="13"/>
  <c r="G25" i="13"/>
  <c r="F25" i="13"/>
  <c r="F24" i="13" s="1"/>
  <c r="V24" i="13"/>
  <c r="U24" i="13"/>
  <c r="U19" i="13" s="1"/>
  <c r="U17" i="13" s="1"/>
  <c r="T24" i="13"/>
  <c r="R24" i="13"/>
  <c r="Q24" i="13"/>
  <c r="Q19" i="13" s="1"/>
  <c r="P24" i="13"/>
  <c r="O24" i="13" s="1"/>
  <c r="O19" i="13" s="1"/>
  <c r="O17" i="13" s="1"/>
  <c r="N24" i="13"/>
  <c r="M24" i="13"/>
  <c r="M19" i="13" s="1"/>
  <c r="M17" i="13" s="1"/>
  <c r="L24" i="13"/>
  <c r="J24" i="13"/>
  <c r="I24" i="13"/>
  <c r="H24" i="13"/>
  <c r="G24" i="13" s="1"/>
  <c r="G17" i="13" s="1"/>
  <c r="AP20" i="13"/>
  <c r="AO20" i="13"/>
  <c r="AN20" i="13"/>
  <c r="AL20" i="13"/>
  <c r="AK20" i="13"/>
  <c r="AJ20" i="13"/>
  <c r="AH20" i="13"/>
  <c r="AG20" i="13"/>
  <c r="AF20" i="13"/>
  <c r="AD20" i="13"/>
  <c r="AC20" i="13"/>
  <c r="AB20" i="13"/>
  <c r="X20" i="13"/>
  <c r="AP19" i="13"/>
  <c r="AO19" i="13"/>
  <c r="AN19" i="13"/>
  <c r="AL19" i="13"/>
  <c r="AK19" i="13"/>
  <c r="AJ19" i="13"/>
  <c r="AH19" i="13"/>
  <c r="AG19" i="13"/>
  <c r="AF19" i="13"/>
  <c r="AD19" i="13"/>
  <c r="AC19" i="13"/>
  <c r="AB19" i="13"/>
  <c r="X19" i="13"/>
  <c r="V19" i="13"/>
  <c r="V17" i="13" s="1"/>
  <c r="R19" i="13"/>
  <c r="R17" i="13" s="1"/>
  <c r="N19" i="13"/>
  <c r="N17" i="13" s="1"/>
  <c r="J17" i="13"/>
  <c r="AP18" i="13"/>
  <c r="AO18" i="13"/>
  <c r="AN18" i="13"/>
  <c r="AL18" i="13"/>
  <c r="AK18" i="13"/>
  <c r="AJ18" i="13"/>
  <c r="AH18" i="13"/>
  <c r="AG18" i="13"/>
  <c r="AF18" i="13"/>
  <c r="AD18" i="13"/>
  <c r="AC18" i="13"/>
  <c r="AB18" i="13"/>
  <c r="X18" i="13"/>
  <c r="AP17" i="13"/>
  <c r="AO17" i="13"/>
  <c r="AN17" i="13"/>
  <c r="AL17" i="13"/>
  <c r="AK17" i="13"/>
  <c r="AJ17" i="13"/>
  <c r="AH17" i="13"/>
  <c r="AG17" i="13"/>
  <c r="AF17" i="13"/>
  <c r="AD17" i="13"/>
  <c r="AC17" i="13"/>
  <c r="AB17" i="13"/>
  <c r="X17" i="13"/>
  <c r="Q17" i="13"/>
  <c r="I17" i="13"/>
  <c r="AP16" i="13"/>
  <c r="AO16" i="13"/>
  <c r="AN16" i="13"/>
  <c r="AL16" i="13"/>
  <c r="AK16" i="13"/>
  <c r="AJ16" i="13"/>
  <c r="AH16" i="13"/>
  <c r="AG16" i="13"/>
  <c r="AF16" i="13"/>
  <c r="AD16" i="13"/>
  <c r="AC16" i="13"/>
  <c r="AB16" i="13"/>
  <c r="X16" i="13"/>
  <c r="AP15" i="13"/>
  <c r="AO15" i="13"/>
  <c r="AN15" i="13"/>
  <c r="AL15" i="13"/>
  <c r="AK15" i="13"/>
  <c r="AJ15" i="13"/>
  <c r="AH15" i="13"/>
  <c r="AG15" i="13"/>
  <c r="AF15" i="13"/>
  <c r="AD15" i="13"/>
  <c r="AC15" i="13"/>
  <c r="AB15" i="13"/>
  <c r="X15" i="13"/>
  <c r="AP14" i="13"/>
  <c r="AO14" i="13"/>
  <c r="AN14" i="13"/>
  <c r="AL14" i="13"/>
  <c r="AK14" i="13"/>
  <c r="AJ14" i="13"/>
  <c r="AH14" i="13"/>
  <c r="AG14" i="13"/>
  <c r="AF14" i="13"/>
  <c r="AD14" i="13"/>
  <c r="AC14" i="13"/>
  <c r="AB14" i="13"/>
  <c r="X14" i="13"/>
  <c r="AP13" i="13"/>
  <c r="AO13" i="13"/>
  <c r="AN13" i="13"/>
  <c r="AL13" i="13"/>
  <c r="AK13" i="13"/>
  <c r="AJ13" i="13"/>
  <c r="AH13" i="13"/>
  <c r="AG13" i="13"/>
  <c r="AF13" i="13"/>
  <c r="AD13" i="13"/>
  <c r="AC13" i="13"/>
  <c r="AB13" i="13"/>
  <c r="X13" i="13"/>
  <c r="AP11" i="13"/>
  <c r="AO11" i="13"/>
  <c r="AN11" i="13"/>
  <c r="AL11" i="13"/>
  <c r="AK11" i="13"/>
  <c r="AJ11" i="13"/>
  <c r="AH11" i="13"/>
  <c r="AG11" i="13"/>
  <c r="AF11" i="13"/>
  <c r="AD11" i="13"/>
  <c r="AC11" i="13"/>
  <c r="AB11" i="13"/>
  <c r="X11" i="13"/>
  <c r="C11" i="13"/>
  <c r="AP10" i="13"/>
  <c r="AO10" i="13"/>
  <c r="AN10" i="13"/>
  <c r="AL10" i="13"/>
  <c r="AK10" i="13"/>
  <c r="AJ10" i="13"/>
  <c r="AH10" i="13"/>
  <c r="AG10" i="13"/>
  <c r="AF10" i="13"/>
  <c r="AD10" i="13"/>
  <c r="AC10" i="13"/>
  <c r="AB10" i="13"/>
  <c r="X10" i="13"/>
  <c r="AP8" i="13"/>
  <c r="AO8" i="13"/>
  <c r="AN8" i="13"/>
  <c r="AL8" i="13"/>
  <c r="AK8" i="13"/>
  <c r="AJ8" i="13"/>
  <c r="AH8" i="13"/>
  <c r="AG8" i="13"/>
  <c r="AF8" i="13"/>
  <c r="AD8" i="13"/>
  <c r="AC8" i="13"/>
  <c r="AB8" i="13"/>
  <c r="X8" i="13"/>
  <c r="C8" i="13"/>
  <c r="AP7" i="13"/>
  <c r="AO7" i="13"/>
  <c r="AN7" i="13"/>
  <c r="AL7" i="13"/>
  <c r="AK7" i="13"/>
  <c r="AJ7" i="13"/>
  <c r="AH7" i="13"/>
  <c r="AG7" i="13"/>
  <c r="AF7" i="13"/>
  <c r="AD7" i="13"/>
  <c r="AC7" i="13"/>
  <c r="AB7" i="13"/>
  <c r="X7" i="13"/>
  <c r="C7" i="13"/>
  <c r="AP6" i="13"/>
  <c r="AO6" i="13"/>
  <c r="AN6" i="13"/>
  <c r="AL6" i="13"/>
  <c r="AK6" i="13"/>
  <c r="AJ6" i="13"/>
  <c r="AH6" i="13"/>
  <c r="AG6" i="13"/>
  <c r="AF6" i="13"/>
  <c r="AD6" i="13"/>
  <c r="AC6" i="13"/>
  <c r="AB6" i="13"/>
  <c r="X6" i="13"/>
  <c r="C6" i="13"/>
  <c r="AP5" i="13"/>
  <c r="AO5" i="13"/>
  <c r="AN5" i="13"/>
  <c r="AL5" i="13"/>
  <c r="AK5" i="13"/>
  <c r="AJ5" i="13"/>
  <c r="AH5" i="13"/>
  <c r="AG5" i="13"/>
  <c r="AF5" i="13"/>
  <c r="AD5" i="13"/>
  <c r="AC5" i="13"/>
  <c r="AB5" i="13"/>
  <c r="X5" i="13"/>
  <c r="C5" i="13"/>
  <c r="AP4" i="13"/>
  <c r="AO4" i="13"/>
  <c r="AN4" i="13"/>
  <c r="AL4" i="13"/>
  <c r="AK4" i="13"/>
  <c r="AJ4" i="13"/>
  <c r="AH4" i="13"/>
  <c r="AG4" i="13"/>
  <c r="AF4" i="13"/>
  <c r="AD4" i="13"/>
  <c r="AC4" i="13"/>
  <c r="AB4" i="13"/>
  <c r="X4" i="13"/>
  <c r="AP3" i="13"/>
  <c r="AO3" i="13"/>
  <c r="AN3" i="13"/>
  <c r="AL3" i="13"/>
  <c r="AK3" i="13"/>
  <c r="AJ3" i="13"/>
  <c r="AH3" i="13"/>
  <c r="AG3" i="13"/>
  <c r="AF3" i="13"/>
  <c r="AD3" i="13"/>
  <c r="AC3" i="13"/>
  <c r="AB3" i="13"/>
  <c r="X3" i="13"/>
  <c r="AP2" i="13"/>
  <c r="AO2" i="13"/>
  <c r="AN2" i="13"/>
  <c r="AL2" i="13"/>
  <c r="AK2" i="13"/>
  <c r="AJ2" i="13"/>
  <c r="AH2" i="13"/>
  <c r="AG2" i="13"/>
  <c r="AF2" i="13"/>
  <c r="AD2" i="13"/>
  <c r="AC2" i="13"/>
  <c r="AB2" i="13"/>
  <c r="X2" i="13"/>
  <c r="AP1" i="13"/>
  <c r="AO1" i="13"/>
  <c r="AN1" i="13"/>
  <c r="AL1" i="13"/>
  <c r="AK1" i="13"/>
  <c r="AJ1" i="13"/>
  <c r="AH1" i="13"/>
  <c r="AG1" i="13"/>
  <c r="AF1" i="13"/>
  <c r="AD1" i="13"/>
  <c r="AC1" i="13"/>
  <c r="AB1" i="13"/>
  <c r="X1" i="13"/>
  <c r="K91" i="12"/>
  <c r="G91" i="12"/>
  <c r="F90" i="12"/>
  <c r="B90" i="12" s="1"/>
  <c r="F89" i="12"/>
  <c r="B89" i="12" s="1"/>
  <c r="F88" i="12"/>
  <c r="B88" i="12" s="1"/>
  <c r="F87" i="12"/>
  <c r="B87" i="12" s="1"/>
  <c r="F86" i="12"/>
  <c r="B86" i="12" s="1"/>
  <c r="F85" i="12"/>
  <c r="B85" i="12" s="1"/>
  <c r="F84" i="12"/>
  <c r="B84" i="12" s="1"/>
  <c r="F83" i="12"/>
  <c r="B83" i="12" s="1"/>
  <c r="F82" i="12"/>
  <c r="B82" i="12" s="1"/>
  <c r="F81" i="12"/>
  <c r="B81" i="12" s="1"/>
  <c r="F80" i="12"/>
  <c r="B80" i="12" s="1"/>
  <c r="F79" i="12"/>
  <c r="B79" i="12" s="1"/>
  <c r="F78" i="12"/>
  <c r="B78" i="12" s="1"/>
  <c r="F77" i="12"/>
  <c r="B77" i="12" s="1"/>
  <c r="F76" i="12"/>
  <c r="B76" i="12" s="1"/>
  <c r="F75" i="12"/>
  <c r="B75" i="12" s="1"/>
  <c r="F74" i="12"/>
  <c r="B74" i="12" s="1"/>
  <c r="F73" i="12"/>
  <c r="B73" i="12" s="1"/>
  <c r="F72" i="12"/>
  <c r="B72" i="12" s="1"/>
  <c r="F71" i="12"/>
  <c r="B71" i="12" s="1"/>
  <c r="F70" i="12"/>
  <c r="B70" i="12" s="1"/>
  <c r="B69" i="12"/>
  <c r="F68" i="12"/>
  <c r="B68" i="12" s="1"/>
  <c r="K67" i="12"/>
  <c r="G67" i="12"/>
  <c r="S66" i="12"/>
  <c r="O66" i="12"/>
  <c r="K66" i="12"/>
  <c r="G66" i="12"/>
  <c r="S65" i="12"/>
  <c r="O65" i="12"/>
  <c r="K65" i="12"/>
  <c r="F65" i="12"/>
  <c r="G65" i="12" s="1"/>
  <c r="K64" i="12"/>
  <c r="G64" i="12"/>
  <c r="K63" i="12"/>
  <c r="G63" i="12"/>
  <c r="K62" i="12"/>
  <c r="G62" i="12"/>
  <c r="K61" i="12"/>
  <c r="G61" i="12"/>
  <c r="K60" i="12"/>
  <c r="G60" i="12"/>
  <c r="K59" i="12"/>
  <c r="G59" i="12"/>
  <c r="K58" i="12"/>
  <c r="G58" i="12"/>
  <c r="K57" i="12"/>
  <c r="G57" i="12"/>
  <c r="K56" i="12"/>
  <c r="G56" i="12"/>
  <c r="K55" i="12"/>
  <c r="G55" i="12"/>
  <c r="K52" i="12"/>
  <c r="G52" i="12"/>
  <c r="K51" i="12"/>
  <c r="G51" i="12"/>
  <c r="K50" i="12"/>
  <c r="G50" i="12"/>
  <c r="K49" i="12"/>
  <c r="G49" i="12"/>
  <c r="B47" i="12"/>
  <c r="U46" i="12"/>
  <c r="T46" i="12"/>
  <c r="B46" i="12"/>
  <c r="U45" i="12"/>
  <c r="B45" i="12"/>
  <c r="U44" i="12"/>
  <c r="B44" i="12"/>
  <c r="U43" i="12"/>
  <c r="B43" i="12"/>
  <c r="U42" i="12"/>
  <c r="B42" i="12"/>
  <c r="T42" i="12" s="1"/>
  <c r="U41" i="12"/>
  <c r="B41" i="12"/>
  <c r="U40" i="12"/>
  <c r="B40" i="12"/>
  <c r="U39" i="12"/>
  <c r="U38" i="12"/>
  <c r="U37" i="12"/>
  <c r="B37" i="12"/>
  <c r="U36" i="12"/>
  <c r="B36" i="12"/>
  <c r="T36" i="12" s="1"/>
  <c r="U35" i="12"/>
  <c r="B35" i="12"/>
  <c r="U34" i="12"/>
  <c r="B34" i="12"/>
  <c r="T34" i="12" s="1"/>
  <c r="U33" i="12"/>
  <c r="B33" i="12"/>
  <c r="T33" i="12" s="1"/>
  <c r="U32" i="12"/>
  <c r="T32" i="12"/>
  <c r="B32" i="12"/>
  <c r="U31" i="12"/>
  <c r="B31" i="12"/>
  <c r="U30" i="12"/>
  <c r="B30" i="12"/>
  <c r="U29" i="12"/>
  <c r="B29" i="12"/>
  <c r="U28" i="12"/>
  <c r="B28" i="12"/>
  <c r="U27" i="12"/>
  <c r="N19" i="12"/>
  <c r="C19" i="12"/>
  <c r="A10" i="12"/>
  <c r="A8" i="12"/>
  <c r="A7" i="12"/>
  <c r="A5" i="12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U18" i="10"/>
  <c r="W18" i="10" s="1"/>
  <c r="L18" i="10"/>
  <c r="H18" i="10"/>
  <c r="A16" i="10"/>
  <c r="A15" i="10"/>
  <c r="A14" i="10"/>
  <c r="A11" i="10"/>
  <c r="T28" i="12" l="1"/>
  <c r="T29" i="12"/>
  <c r="T30" i="12"/>
  <c r="T43" i="12"/>
  <c r="B65" i="12"/>
  <c r="T37" i="12"/>
  <c r="T40" i="12"/>
  <c r="T44" i="12"/>
  <c r="H19" i="12"/>
  <c r="R19" i="12"/>
  <c r="B66" i="12"/>
  <c r="J19" i="12"/>
  <c r="P19" i="12"/>
  <c r="K38" i="12"/>
  <c r="S38" i="12"/>
  <c r="F19" i="12"/>
  <c r="K39" i="12"/>
  <c r="S39" i="12"/>
  <c r="AA13" i="13"/>
  <c r="AE13" i="13"/>
  <c r="AI13" i="13"/>
  <c r="AM13" i="13"/>
  <c r="AA17" i="13"/>
  <c r="AE17" i="13"/>
  <c r="AI17" i="13"/>
  <c r="AM17" i="13"/>
  <c r="K24" i="13"/>
  <c r="K19" i="13" s="1"/>
  <c r="K17" i="13" s="1"/>
  <c r="S24" i="13"/>
  <c r="S19" i="13" s="1"/>
  <c r="S17" i="13" s="1"/>
  <c r="AA28" i="13"/>
  <c r="AE28" i="13"/>
  <c r="AI28" i="13"/>
  <c r="AM28" i="13"/>
  <c r="G38" i="12"/>
  <c r="O38" i="12"/>
  <c r="G39" i="12"/>
  <c r="O39" i="12"/>
  <c r="AA5" i="13"/>
  <c r="AE5" i="13"/>
  <c r="AI5" i="13"/>
  <c r="AM5" i="13"/>
  <c r="AA7" i="13"/>
  <c r="AE7" i="13"/>
  <c r="AI7" i="13"/>
  <c r="AM7" i="13"/>
  <c r="AA11" i="13"/>
  <c r="AE11" i="13"/>
  <c r="AI11" i="13"/>
  <c r="AM11" i="13"/>
  <c r="AA14" i="13"/>
  <c r="AE14" i="13"/>
  <c r="AI14" i="13"/>
  <c r="AM14" i="13"/>
  <c r="AA18" i="13"/>
  <c r="AE18" i="13"/>
  <c r="AI18" i="13"/>
  <c r="AM18" i="13"/>
  <c r="H17" i="13"/>
  <c r="L19" i="13"/>
  <c r="L17" i="13" s="1"/>
  <c r="P19" i="13"/>
  <c r="P17" i="13" s="1"/>
  <c r="T19" i="13"/>
  <c r="T17" i="13" s="1"/>
  <c r="AA1" i="13"/>
  <c r="AI1" i="13"/>
  <c r="AA2" i="13"/>
  <c r="AI2" i="13"/>
  <c r="AA3" i="13"/>
  <c r="AI3" i="13"/>
  <c r="AA4" i="13"/>
  <c r="AI4" i="13"/>
  <c r="AE6" i="13"/>
  <c r="AM6" i="13"/>
  <c r="AA8" i="13"/>
  <c r="AI8" i="13"/>
  <c r="AA10" i="13"/>
  <c r="AI10" i="13"/>
  <c r="AE15" i="13"/>
  <c r="AM15" i="13"/>
  <c r="AE16" i="13"/>
  <c r="AM16" i="13"/>
  <c r="AA19" i="13"/>
  <c r="AI19" i="13"/>
  <c r="AA20" i="13"/>
  <c r="AI20" i="13"/>
  <c r="AE26" i="13"/>
  <c r="AM26" i="13"/>
  <c r="AE27" i="13"/>
  <c r="AM27" i="13"/>
  <c r="AA29" i="13"/>
  <c r="AI29" i="13"/>
  <c r="AB30" i="13"/>
  <c r="AF30" i="13"/>
  <c r="AJ30" i="13"/>
  <c r="AN30" i="13"/>
  <c r="AE1" i="13"/>
  <c r="AM1" i="13"/>
  <c r="AE2" i="13"/>
  <c r="AM2" i="13"/>
  <c r="AE3" i="13"/>
  <c r="AM3" i="13"/>
  <c r="AE4" i="13"/>
  <c r="AM4" i="13"/>
  <c r="AA6" i="13"/>
  <c r="AI6" i="13"/>
  <c r="Z7" i="13"/>
  <c r="AE8" i="13"/>
  <c r="AM8" i="13"/>
  <c r="AE10" i="13"/>
  <c r="AM10" i="13"/>
  <c r="AA15" i="13"/>
  <c r="AI15" i="13"/>
  <c r="AA16" i="13"/>
  <c r="AI16" i="13"/>
  <c r="F17" i="13"/>
  <c r="AE19" i="13"/>
  <c r="AM19" i="13"/>
  <c r="AE20" i="13"/>
  <c r="AM20" i="13"/>
  <c r="AA26" i="13"/>
  <c r="AI26" i="13"/>
  <c r="AA27" i="13"/>
  <c r="AI27" i="13"/>
  <c r="AE29" i="13"/>
  <c r="AM29" i="13"/>
  <c r="AD30" i="13"/>
  <c r="AH30" i="13"/>
  <c r="AL30" i="13"/>
  <c r="AP30" i="13"/>
  <c r="A40" i="13"/>
  <c r="B34" i="13"/>
  <c r="A35" i="13" s="1"/>
  <c r="AC30" i="13"/>
  <c r="AG30" i="13"/>
  <c r="AK30" i="13"/>
  <c r="AO30" i="13"/>
  <c r="D19" i="12"/>
  <c r="L19" i="12"/>
  <c r="E19" i="12"/>
  <c r="G27" i="12"/>
  <c r="I19" i="12"/>
  <c r="K27" i="12"/>
  <c r="M19" i="12"/>
  <c r="O27" i="12"/>
  <c r="O20" i="12" s="1"/>
  <c r="O19" i="12" s="1"/>
  <c r="Q19" i="12"/>
  <c r="S27" i="12"/>
  <c r="T31" i="12"/>
  <c r="T35" i="12"/>
  <c r="T41" i="12"/>
  <c r="T45" i="12"/>
  <c r="B39" i="12" l="1"/>
  <c r="T39" i="12" s="1"/>
  <c r="Z18" i="13"/>
  <c r="Z14" i="13"/>
  <c r="Z11" i="13"/>
  <c r="Z5" i="13"/>
  <c r="S20" i="12"/>
  <c r="S19" i="12" s="1"/>
  <c r="K20" i="12"/>
  <c r="K19" i="12" s="1"/>
  <c r="Z28" i="13"/>
  <c r="Z13" i="13"/>
  <c r="Z17" i="13"/>
  <c r="B38" i="12"/>
  <c r="T38" i="12" s="1"/>
  <c r="Z27" i="13"/>
  <c r="Z29" i="13"/>
  <c r="Z20" i="13"/>
  <c r="Z19" i="13"/>
  <c r="Z10" i="13"/>
  <c r="Z8" i="13"/>
  <c r="Z4" i="13"/>
  <c r="Z3" i="13"/>
  <c r="B183" i="13" s="1"/>
  <c r="A184" i="13" s="1"/>
  <c r="B177" i="13"/>
  <c r="A178" i="13" s="1"/>
  <c r="Z2" i="13"/>
  <c r="Z26" i="13"/>
  <c r="AE30" i="13"/>
  <c r="B40" i="13"/>
  <c r="A41" i="13" s="1"/>
  <c r="A46" i="13"/>
  <c r="Z16" i="13"/>
  <c r="Z15" i="13"/>
  <c r="Z6" i="13"/>
  <c r="AM30" i="13"/>
  <c r="AI30" i="13"/>
  <c r="AA30" i="13"/>
  <c r="Z1" i="13"/>
  <c r="G20" i="12"/>
  <c r="G19" i="12" s="1"/>
  <c r="B27" i="12"/>
  <c r="Z30" i="13" l="1"/>
  <c r="A52" i="13"/>
  <c r="B46" i="13"/>
  <c r="A47" i="13" s="1"/>
  <c r="T113" i="12"/>
  <c r="T27" i="12"/>
  <c r="B19" i="12"/>
  <c r="B171" i="13" l="1"/>
  <c r="A58" i="13"/>
  <c r="B52" i="13"/>
  <c r="A53" i="13" s="1"/>
  <c r="B20" i="12"/>
  <c r="A64" i="13" l="1"/>
  <c r="B58" i="13"/>
  <c r="A59" i="13" s="1"/>
  <c r="A172" i="13"/>
  <c r="B165" i="13"/>
  <c r="B64" i="13" l="1"/>
  <c r="A65" i="13" s="1"/>
  <c r="A70" i="13"/>
  <c r="A76" i="13" l="1"/>
  <c r="B70" i="13"/>
  <c r="A71" i="13" s="1"/>
  <c r="A82" i="13" l="1"/>
  <c r="B76" i="13"/>
  <c r="A77" i="13" s="1"/>
  <c r="A88" i="13" l="1"/>
  <c r="B82" i="13"/>
  <c r="A83" i="13" s="1"/>
  <c r="B88" i="13" l="1"/>
  <c r="A89" i="13" s="1"/>
  <c r="A94" i="13"/>
  <c r="A100" i="13" l="1"/>
  <c r="B94" i="13"/>
  <c r="A95" i="13" s="1"/>
  <c r="A106" i="13" l="1"/>
  <c r="B100" i="13"/>
  <c r="A101" i="13" s="1"/>
  <c r="B106" i="13" l="1"/>
  <c r="A107" i="13" s="1"/>
  <c r="A112" i="13"/>
  <c r="A118" i="13" l="1"/>
  <c r="B112" i="13"/>
  <c r="A113" i="13" s="1"/>
  <c r="A124" i="13" l="1"/>
  <c r="B118" i="13"/>
  <c r="A119" i="13" s="1"/>
  <c r="A130" i="13" l="1"/>
  <c r="B124" i="13"/>
  <c r="A125" i="13" s="1"/>
  <c r="B130" i="13" l="1"/>
  <c r="A131" i="13" s="1"/>
  <c r="A136" i="13"/>
  <c r="A142" i="13" l="1"/>
  <c r="B136" i="13"/>
  <c r="A137" i="13" s="1"/>
  <c r="A148" i="13" l="1"/>
  <c r="B142" i="13"/>
  <c r="A143" i="13" s="1"/>
  <c r="A154" i="13" l="1"/>
  <c r="B148" i="13"/>
  <c r="A149" i="13" s="1"/>
  <c r="B154" i="13" l="1"/>
  <c r="A155" i="13" s="1"/>
  <c r="A160" i="13"/>
  <c r="B160" i="13" s="1"/>
  <c r="A161" i="13" s="1"/>
  <c r="B164" i="13"/>
</calcChain>
</file>

<file path=xl/sharedStrings.xml><?xml version="1.0" encoding="utf-8"?>
<sst xmlns="http://schemas.openxmlformats.org/spreadsheetml/2006/main" count="989" uniqueCount="401">
  <si>
    <t>งบส่วนราชการ / รัฐวิสาหกิจ</t>
  </si>
  <si>
    <t>งบกลาง รายการ ..........................</t>
  </si>
  <si>
    <t>แบบ สงป.301</t>
  </si>
  <si>
    <t>กระทรวง : กระทรวงทรัพยากรธรรมชาติและสิ่งแวดล้อม</t>
  </si>
  <si>
    <t xml:space="preserve">รหัส : </t>
  </si>
  <si>
    <t>09000</t>
  </si>
  <si>
    <t>จัดทำแผน</t>
  </si>
  <si>
    <t>ส่วนราชการ/รัฐวิสาหกิจ : กรมป่าไม้</t>
  </si>
  <si>
    <t>09012</t>
  </si>
  <si>
    <t>รายงานผลไตรมาสที่ ……</t>
  </si>
  <si>
    <t>โครงการส่งเสริมการปลูกไม้เศรษฐกิจในพื้นที่ปลูกไม้ยางพาราและพื้นที่เกษตรกรรม</t>
  </si>
  <si>
    <t>ยุทธศาสตร์จัดสรร  แผนงานงบประมาณ  เป้าประสงค์เชิงยุทธศาสตร์</t>
  </si>
  <si>
    <t>รวมทั้งสิ้น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</si>
  <si>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</si>
  <si>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</si>
  <si>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</si>
  <si>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</si>
  <si>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 xml:space="preserve">เป้าหมายการให้บริการกระทรวง  เป้าหมายการให้บริการหน่วยงาน </t>
  </si>
  <si>
    <t>หน่วยนับ</t>
  </si>
  <si>
    <t>แผน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</si>
  <si>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</si>
  <si>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</si>
  <si>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</si>
  <si>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</si>
  <si>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</si>
  <si>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</si>
  <si>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</si>
  <si>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</si>
  <si>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</si>
  <si>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</si>
  <si>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</si>
  <si>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</si>
  <si>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</si>
  <si>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</si>
  <si>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ผลผลิต/ โครงการ กิจกรรม</t>
  </si>
  <si>
    <t>3. แผนงานยุทธศาสตร์</t>
  </si>
  <si>
    <t>3.7 แผนงานยุทธศาสตร์อนุรักษ์ฟื้นฟูและป้องกันทรัพยากรธรรมชาติ</t>
  </si>
  <si>
    <t xml:space="preserve">                1. แผนการปฏิบัติงาน</t>
  </si>
  <si>
    <t xml:space="preserve">                2.แผนการใช้จ่ายงบประมาณ </t>
  </si>
  <si>
    <t xml:space="preserve">                    งบประมาณทั้งสิ้น </t>
  </si>
  <si>
    <t>บาท</t>
  </si>
  <si>
    <t>รวมเงินทั้งสิ้น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</si>
  <si>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</si>
  <si>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</si>
  <si>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</si>
  <si>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 </t>
  </si>
  <si>
    <r>
      <t xml:space="preserve">            (.</t>
    </r>
    <r>
      <rPr>
        <b/>
        <sz val="16"/>
        <color indexed="9"/>
        <rFont val="DilleniaUPC"/>
        <family val="1"/>
      </rPr>
      <t>.นางรานี  โพธิปักษ์..</t>
    </r>
    <r>
      <rPr>
        <b/>
        <sz val="16"/>
        <rFont val="DilleniaUPC"/>
        <family val="1"/>
      </rPr>
      <t>.)</t>
    </r>
  </si>
  <si>
    <t xml:space="preserve">      (...........................................................................)</t>
  </si>
  <si>
    <r>
      <t>ตำแหน่ง :</t>
    </r>
    <r>
      <rPr>
        <b/>
        <sz val="16"/>
        <color indexed="9"/>
        <rFont val="DilleniaUPC"/>
        <family val="1"/>
      </rPr>
      <t xml:space="preserve"> นักวิชากรป่าไม้ชำนาญการ</t>
    </r>
  </si>
  <si>
    <t xml:space="preserve">ตำแหน่ง : </t>
  </si>
  <si>
    <t>วัน/เดือน/ปี      :                                                                                       โทร: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</si>
  <si>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</si>
  <si>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</si>
  <si>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</si>
  <si>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</si>
  <si>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>แบบ สงป.302</t>
  </si>
  <si>
    <t xml:space="preserve">รหัส </t>
  </si>
  <si>
    <t>ส่วนราชการ/รัฐวิสาหกิจ</t>
  </si>
  <si>
    <t>รายงานแผน</t>
  </si>
  <si>
    <t>งบกลางรายการ</t>
  </si>
  <si>
    <t>รายงานผลไตรมาสที่…………..</t>
  </si>
  <si>
    <t>รหัส</t>
  </si>
  <si>
    <t>0020</t>
  </si>
  <si>
    <t>เป้าหมายการให้บริการกระทรวง : ......</t>
  </si>
  <si>
    <t>12</t>
  </si>
  <si>
    <t>01</t>
  </si>
  <si>
    <t>รหัสบัญชีตามโครงสร้าง ผลผลิต /โครงการ</t>
  </si>
  <si>
    <t>20-001</t>
  </si>
  <si>
    <t xml:space="preserve"> 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</si>
  <si>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</si>
  <si>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</si>
  <si>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</si>
  <si>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</si>
  <si>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</si>
  <si>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</si>
  <si>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1. งบบุคลากร</t>
  </si>
  <si>
    <t>1.1 เงินเดือนและค่าจ้างประจำ</t>
  </si>
  <si>
    <t>1.1.1 เงินเดือน</t>
  </si>
  <si>
    <t>1.1.2 ค่าจ้างประจำ</t>
  </si>
  <si>
    <t>1.2 ค่าตอบแทนพนักงานราชการ</t>
  </si>
  <si>
    <t>2. งบดำเนินงาน</t>
  </si>
  <si>
    <t>2.1 ค่าตอบแทน ใช้สอยและวัสดุ</t>
  </si>
  <si>
    <t>(1) ค่าอาหารทำการนอกเวลา</t>
  </si>
  <si>
    <t>(2) ค่าเช่าบ้าน</t>
  </si>
  <si>
    <t>(3) ค่าตอบแทนพิเศษข้าราชการและลูกจ้างที่ได้รับเงินเดือนเต็มขั้น</t>
  </si>
  <si>
    <t>(4) ค่าตอบแทนพิเศษรายเดือนสำหรับผู้ปฏิบัติงานในพื้นที่จังหวัดชายแดนภาคใต้</t>
  </si>
  <si>
    <t>(5) ค่าตอบแทนการจัดหารถประจำตำแหน่ง</t>
  </si>
  <si>
    <t>(6) ค่าตอบแทนกรรมการ และผู้ประเมินผลทางวิชาการ</t>
  </si>
  <si>
    <t>(1) ค่าเบี้ยเลี้ยง ค่าที่พักและพาหนะ</t>
  </si>
  <si>
    <t>(8) ค่าซ่อมแซมยานพาหนะและขนส่ง</t>
  </si>
  <si>
    <t>(9) ค่าซ่อมแซมครุภัณฑ์</t>
  </si>
  <si>
    <t>(10) ค่าซ่อมแซมสิ่งก่อสร้าง</t>
  </si>
  <si>
    <t>(11) ค่าเช่าทรัพย์สิน</t>
  </si>
  <si>
    <t>(12) ค่าจ้างเหมาบริการ</t>
  </si>
  <si>
    <t>(13) ค่าใช้จ่ายในการสัมมนาและฝึกอบรม</t>
  </si>
  <si>
    <t>(14) ค่าภาษีและค่าธรรมเนียม</t>
  </si>
  <si>
    <t>(15) เงินสมทบกองทุนประกันสังคม</t>
  </si>
  <si>
    <t>(16) ค่าใช้จ่ายในการโฆษณาและประชาสัมพันธ์</t>
  </si>
  <si>
    <t>(17) ค่าจ้างเหมาพนักงาน</t>
  </si>
  <si>
    <t>(2) วัสดุสำนักงาน</t>
  </si>
  <si>
    <t>(3) วัสดุเชื้อเพลิงและหล่อลื่น</t>
  </si>
  <si>
    <t>(20) วัสดุก่อสร้าง</t>
  </si>
  <si>
    <t>(21) วัสดุงานบ้านงานครัว</t>
  </si>
  <si>
    <t>(4) วัสดุโฆษณาและเผยแพร่</t>
  </si>
  <si>
    <t>(23) วัสดุวิทยาศาสตร์หรือการแพทย์</t>
  </si>
  <si>
    <t>(24) วัสดุสนามและการฝึก</t>
  </si>
  <si>
    <t>(25) วัสดุหนังสือวารสารและตำรา</t>
  </si>
  <si>
    <t>(5) วัสดุคอมพิวเตอร์</t>
  </si>
  <si>
    <t>(27) วัสดุการเกษตร</t>
  </si>
  <si>
    <t>2.2 ค่าสาธารณูปโภค</t>
  </si>
  <si>
    <t>(1) ค่าไฟฟ้า</t>
  </si>
  <si>
    <t>(2) ค่าประปา</t>
  </si>
  <si>
    <t>(3) ค่าโทรศัพท์</t>
  </si>
  <si>
    <t>(4) ค่าไปรษณีย์</t>
  </si>
  <si>
    <t>3. งบลงทุน</t>
  </si>
  <si>
    <t xml:space="preserve">  3.1 ค่าครุภัณฑ์ ที่ดินและสิ่งก่อสร้าง</t>
  </si>
  <si>
    <t>3.1.1.1 ครุภัณฑ์ยานพาหนะและขนส่ง</t>
  </si>
  <si>
    <t>(1) ครุภัณฑ์ยานพาหนะและขนส่งที่มีราคาต่อหน่วยต่ำกว่า 1 ล้านบาท</t>
  </si>
  <si>
    <t>รวม 3 รายการ</t>
  </si>
  <si>
    <t>(1.1) รถบรรทุก (ดีเซล)ขนาด 1 ตันขับเคลื่อน 4ล้อ แบบดับเบิ้ลแค๊ป</t>
  </si>
  <si>
    <t>(1.2) รถจักรยานยนต์ ขนาดไม่น้อยกว่า 120 ซีซี</t>
  </si>
  <si>
    <t>(1.3) รถบรรทุก (ดีเซล) ขนาด 1 ตัน ขับเคลื่อน 4 ล้อ แบบมีช่องว่างด้านหลังคนขับ (CAB)</t>
  </si>
  <si>
    <t>3.1.1.2 ครุภัณฑ์คอมพิวเตอร์</t>
  </si>
  <si>
    <t xml:space="preserve">(1) ระบบไฟฟ้าสำรองศูนย์คอมพิวเตอร์ </t>
  </si>
  <si>
    <t>(2) อุปกรณ์กระจายสัญญาณหลัก</t>
  </si>
  <si>
    <t xml:space="preserve">(3) ระบบสำรองและกู้คืนจากภัยพิบัติ </t>
  </si>
  <si>
    <t>(1.1) เครื่องมือหาค่าพิกัดทางดาวเทียม(GPS)</t>
  </si>
  <si>
    <t>3.1.2.1 ค่าที่ดินและสิ่งก่อสร้าง</t>
  </si>
  <si>
    <t>(1) ค่าก่อสร้างศูนย์ประสานงานป่าไม้พิษณุโลก</t>
  </si>
  <si>
    <t>3.1.2.2 ค่าก่อสร้างอื่นๆ</t>
  </si>
  <si>
    <t>รวม 13 รายการ</t>
  </si>
  <si>
    <t xml:space="preserve">(1.1) ปรับปรุงระบบนิเวศน์ต้นน้ำ </t>
  </si>
  <si>
    <t xml:space="preserve">(1.2) จัดทำแนวกันไฟ </t>
  </si>
  <si>
    <t xml:space="preserve">(1.3) เพาะชำหญ้าแฝก </t>
  </si>
  <si>
    <t>4. งบเงินอุดหนุน</t>
  </si>
  <si>
    <t>1) เงินอุดหนุนสำหรับการส่งเสริมการจัดการป่าชุมชน</t>
  </si>
  <si>
    <t>2) เงินอุดหนุนสำหรับค่าบำรุงสมาชิกองค์การไม้เขตร้อนระหว่างประเทศ (International Tropical Timber Organization)</t>
  </si>
  <si>
    <t xml:space="preserve">3) ค่าใช้จ่ายในการสนับสนุนหมู่บ้านป้องกันไฟป่า </t>
  </si>
  <si>
    <t>5. งบรายจ่ายอื่น</t>
  </si>
  <si>
    <t>รวมเงินงบประมาณ(1+2+3+4+5)</t>
  </si>
  <si>
    <t>ผู้รายงาน .......................................................</t>
  </si>
  <si>
    <r>
      <t xml:space="preserve">                (</t>
    </r>
    <r>
      <rPr>
        <b/>
        <sz val="15"/>
        <color indexed="9"/>
        <rFont val="TH Niramit AS"/>
      </rPr>
      <t xml:space="preserve"> นางรานี  โพธิปักษ์</t>
    </r>
    <r>
      <rPr>
        <b/>
        <sz val="15"/>
        <rFont val="TH Niramit AS"/>
      </rPr>
      <t xml:space="preserve">   )</t>
    </r>
  </si>
  <si>
    <r>
      <t xml:space="preserve">ตำแหน่ง </t>
    </r>
    <r>
      <rPr>
        <b/>
        <sz val="15"/>
        <color indexed="9"/>
        <rFont val="TH Niramit AS"/>
      </rPr>
      <t xml:space="preserve">นักวิชาการป่าไม้ชำนาญการ </t>
    </r>
  </si>
  <si>
    <t>วัน/เดือน/ปี......................................................</t>
  </si>
  <si>
    <t xml:space="preserve">เชียงใหม่ </t>
  </si>
  <si>
    <t xml:space="preserve">แม่ฮ่องสอน </t>
  </si>
  <si>
    <t>แบบ สงป.302/1</t>
  </si>
  <si>
    <t>เชียงราย</t>
  </si>
  <si>
    <t xml:space="preserve">งบกลาง รายการ : </t>
  </si>
  <si>
    <t>ลำปาง</t>
  </si>
  <si>
    <t>รายงานผลไตรมาสที่….</t>
  </si>
  <si>
    <t>แพร่</t>
  </si>
  <si>
    <t>ตาก</t>
  </si>
  <si>
    <t>พิษณุโลก</t>
  </si>
  <si>
    <t>นครสวรรค์</t>
  </si>
  <si>
    <t>อุดรธานี</t>
  </si>
  <si>
    <t>นครพนม</t>
  </si>
  <si>
    <t>ประเภทรายจ่าย</t>
  </si>
  <si>
    <t>สถานภาพ</t>
  </si>
  <si>
    <t>ไตรมาส 1</t>
  </si>
  <si>
    <t>ไตรมาส 2</t>
  </si>
  <si>
    <t>ไตรมาส 3</t>
  </si>
  <si>
    <t>ไตรมาส 4</t>
  </si>
  <si>
    <t>ขอนแก่น</t>
  </si>
  <si>
    <t xml:space="preserve">ม.ค. </t>
  </si>
  <si>
    <t>อุบลราชธานี</t>
  </si>
  <si>
    <t>การใช้จ่าย</t>
  </si>
  <si>
    <t>นครราชสีมา</t>
  </si>
  <si>
    <t>ปราจีนบุรี</t>
  </si>
  <si>
    <t>ครุภัณฑ์ : รายการปีเดียว</t>
  </si>
  <si>
    <t>ชลบุรี</t>
  </si>
  <si>
    <t>ราชบุรี</t>
  </si>
  <si>
    <t>ครุภัณฑ์ที่มีราคาต่อหน่วยต่ำกว่า 1 ล้านบาท</t>
  </si>
  <si>
    <t>เพชรบุรี</t>
  </si>
  <si>
    <t>สุราษฎร์ธานี</t>
  </si>
  <si>
    <t>ที่ดิน สิ่งก่อสร้าง : รายการปีเดียว</t>
  </si>
  <si>
    <t>กระบี่</t>
  </si>
  <si>
    <t>นครศรีธรรมราช</t>
  </si>
  <si>
    <t>สิ่งก่อสร้างที่มีราคาต่อหน่วยต่ำกว่า 10 ล้านบาท</t>
  </si>
  <si>
    <t>สงขลา</t>
  </si>
  <si>
    <t>นราธิวาส</t>
  </si>
  <si>
    <t>สถานะ</t>
  </si>
  <si>
    <t>c</t>
  </si>
  <si>
    <t>หมายเหตุ</t>
  </si>
  <si>
    <t/>
  </si>
  <si>
    <t>ผู้รายงาน ...................................................................</t>
  </si>
  <si>
    <t>หมายเหตุ*</t>
  </si>
  <si>
    <r>
      <rPr>
        <sz val="12"/>
        <rFont val="TH Niramit AS"/>
      </rPr>
      <t>สถานภาพการดำเนินงาน
- A = ยังไม่ดำเนินการ
- B.1.1. = จ้างเหมา &gt;&gt; สำรวจออกแบบ  / กำหนดคุณลักษณะ spec
- B.1.2. = จ้างเหมา &gt;&gt; แบบรูปรายการ /tor แล้วเสร็จ /กำหนดราคากลาง
- B.1.3. = จ้างเหมา &gt;&gt; ประกาศประกวด /ประกาศจัดซื้อจัดจ้าง
- B.1.4.= จ้างเหมา &gt;&gt;  เปิดซอง /e-Auction ,e-market ,e-bidding 
- B.1.5.= จ้างเหมา &gt;&gt; อนุมัติ ผลการจัดซื้อ จัดจ้าง  (รอลงนามสัญญา)
- B.1.6.= จ้างเหมา &gt;&gt; ลงนามสัญญา
- B.2..1.=  งานดำเนินการเอง &gt;&gt;  กำลังสำรวจออกแบบ /กำหนดแผนดำเนินการ
- B.2.2 = งานดำเนินการเอง &gt;&gt;  มีแผนดำเนินการแล้ว
- C. =  เริ่มก่อสร้าง /เริ่มดำเนินการ
- D.1.1. = ยกเลิก-โอน &gt;&gt; โอนปลี่ยนแปลง สรก.
- D.1.2. = ยกเลิก-โอน &gt;&gt;  โอนเปลี่ยนแปลง สงป.
- D.1.3 = ยกเลิก-โอน &gt;&gt;  ยกเลิก
- D.2. = เหลือจ่าย - D.2.1 = เหลือจ่าย-โอน &gt;&gt; โอนเปลี่ยนแปลง สรก.
- D.2.2. = เหลือจ่าย-โอน &gt;&gt; โอนเปลี่ยนแปลง สงป.</t>
    </r>
    <r>
      <rPr>
        <b/>
        <sz val="16"/>
        <rFont val="TH Niramit AS"/>
      </rPr>
      <t xml:space="preserve">
</t>
    </r>
  </si>
  <si>
    <t>Progress การดำเนินงาน
ยังไม่ดำเนินงาน 
1% - 25%
26% - 50%
51% - 75%
76% - 99%
100%</t>
  </si>
  <si>
    <t>แบบ สปอ.1</t>
  </si>
  <si>
    <t>หน่วยงานที่รับผิดชอบ ................................................</t>
  </si>
  <si>
    <t>รายงานผล ประจำเดือน...........</t>
  </si>
  <si>
    <t>ไตรมาสที่ ...................................</t>
  </si>
  <si>
    <t>เป้าหมายตัวชี้วัด</t>
  </si>
  <si>
    <t>ผลการดำเนินงาน</t>
  </si>
  <si>
    <t>ผลการ</t>
  </si>
  <si>
    <t xml:space="preserve">คงเหลือ </t>
  </si>
  <si>
    <t>ตัวชี้วัด/กิจกรรม</t>
  </si>
  <si>
    <t xml:space="preserve">% </t>
  </si>
  <si>
    <t>ดำเนินงาน</t>
  </si>
  <si>
    <t>ปริมาณ</t>
  </si>
  <si>
    <t>%</t>
  </si>
  <si>
    <t>การดำเนิน</t>
  </si>
  <si>
    <t>ดำเนิน</t>
  </si>
  <si>
    <t>สะสม</t>
  </si>
  <si>
    <t xml:space="preserve">ไตรมาสที่ 1 </t>
  </si>
  <si>
    <t>ไตรมาสที่ 2</t>
  </si>
  <si>
    <t>ไตรมาสที่ 3</t>
  </si>
  <si>
    <t>ไตรมาสที่ 4</t>
  </si>
  <si>
    <t>งาน</t>
  </si>
  <si>
    <t>เดือนนี้</t>
  </si>
  <si>
    <t>(ต.ค.-ธ.ค.)</t>
  </si>
  <si>
    <t>(ม.ค.-มี.ค.)</t>
  </si>
  <si>
    <t>(เม.ย.-มิ.ย.)</t>
  </si>
  <si>
    <t>(ก.ค.-ก.ย.)</t>
  </si>
  <si>
    <t xml:space="preserve">1. ตัวชี้วัด </t>
  </si>
  <si>
    <t>จังหวัด................</t>
  </si>
  <si>
    <t>ราย/ไร่</t>
  </si>
  <si>
    <t>เข้าร่วมโครงการ</t>
  </si>
  <si>
    <t xml:space="preserve">    </t>
  </si>
  <si>
    <t>กล้า</t>
  </si>
  <si>
    <t>ครั้ง</t>
  </si>
  <si>
    <t>และบำรุงรักษาต้นไม้</t>
  </si>
  <si>
    <t>หมายเหตุ : ให้รายงานผลการปฏิบัติงานและการเบิกจ่ายเงิน ภายในวันที่ 3 ของเดือนถัดไป</t>
  </si>
  <si>
    <t>แบบ สปอ.2</t>
  </si>
  <si>
    <t>หน่วยงานที่รับผิดชอบ............................................................</t>
  </si>
  <si>
    <t>รายงานผล ประจำเดือน...................</t>
  </si>
  <si>
    <t>ลำ</t>
  </si>
  <si>
    <t>หมวดรายจ่าย</t>
  </si>
  <si>
    <t>ผลการเบิกจ่ายงบประมาณ (บาท)</t>
  </si>
  <si>
    <t>เบิกจ่าย</t>
  </si>
  <si>
    <t>ดับ</t>
  </si>
  <si>
    <t>ได้รับ</t>
  </si>
  <si>
    <t>ไตรมาส</t>
  </si>
  <si>
    <t>ยังไม่เบิกจ่าย</t>
  </si>
  <si>
    <t>ที่</t>
  </si>
  <si>
    <t>งบประมาณ</t>
  </si>
  <si>
    <t>ที่ 1</t>
  </si>
  <si>
    <t>ที่ 2</t>
  </si>
  <si>
    <t>ที่ 3</t>
  </si>
  <si>
    <t>ที่ 4</t>
  </si>
  <si>
    <t>(บาท)</t>
  </si>
  <si>
    <t>งบบุคลากร</t>
  </si>
  <si>
    <t xml:space="preserve">1.1 เงินเดือน </t>
  </si>
  <si>
    <t>1.2 ค่าจ้างประจำ</t>
  </si>
  <si>
    <t>1.3 ค่าตอบแทนพนักงานราชการ</t>
  </si>
  <si>
    <t>งบดำเนินงาน</t>
  </si>
  <si>
    <t>2.1 ค่าตอบแทนใช้สอยและวัสดุ</t>
  </si>
  <si>
    <t>งบลงทุน</t>
  </si>
  <si>
    <t>3.1 ครุภัณฑ์</t>
  </si>
  <si>
    <t>3.2 ที่ดิน สิ่งก่อสร้าง</t>
  </si>
  <si>
    <t xml:space="preserve">    3.2.1 เพาะชำกล้าไม้ทั่วไป</t>
  </si>
  <si>
    <t>งบอุดหนุน</t>
  </si>
  <si>
    <t xml:space="preserve">   รายการ..........................</t>
  </si>
  <si>
    <t>งบรายจ่ายอื่น</t>
  </si>
  <si>
    <t>แบบ สปอ.3</t>
  </si>
  <si>
    <t>รายงานผล ประจำเดือน.......................</t>
  </si>
  <si>
    <t>ไตรมาสที่ .........................................</t>
  </si>
  <si>
    <t>3. ปัญหาและอุปสรรคในการดำเนินงาน</t>
  </si>
  <si>
    <t xml:space="preserve">    3.1..............................................................................................................................................................................................................</t>
  </si>
  <si>
    <t xml:space="preserve">    3.2..............................................................................................................................................................................................................</t>
  </si>
  <si>
    <t xml:space="preserve">    3.3..............................................................................................................................................................................................................</t>
  </si>
  <si>
    <t xml:space="preserve">    4.1..............................................................................................................................................................................................................</t>
  </si>
  <si>
    <t xml:space="preserve">    4.2..............................................................................................................................................................................................................</t>
  </si>
  <si>
    <t xml:space="preserve">    4.3..............................................................................................................................................................................................................</t>
  </si>
  <si>
    <t>5. คำชี้แจงเพิ่มเติม</t>
  </si>
  <si>
    <t xml:space="preserve">   ..................................................................................................................................................................................................................</t>
  </si>
  <si>
    <t>(ลงชื่อ)..................................................................ผู้รายงาน</t>
  </si>
  <si>
    <t xml:space="preserve">          (................................................................)</t>
  </si>
  <si>
    <t>ตำแหน่ง.................................................................</t>
  </si>
  <si>
    <t>วันที่.......................................................................</t>
  </si>
  <si>
    <t>ที่เข้าร่วมโครงการปี 2561</t>
  </si>
  <si>
    <t>2.3 ติดตาม และให้คำแนะนำเกษตรกร</t>
  </si>
  <si>
    <t xml:space="preserve">   </t>
  </si>
  <si>
    <t>แบบจัดทำแผน / รายงานผลการปฏิบัติงานและการใช้จ่ายงบประมาณ ประจำปีงบประมาณ พ.ศ. 2562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</si>
  <si>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2562</t>
  </si>
  <si>
    <t>แบบรายงานผลการปฏิบัติงาน ประจำปีงบประมาณ พ.ศ. 2562</t>
  </si>
  <si>
    <t>1. แบบรายงานผลการปฏิบัติงาน ประจำปีงบประมาณ พ.ศ. 2562</t>
  </si>
  <si>
    <t>1.1 จำนวนพื้นที่ส่งเสริมการปลูกป่าเศรษฐกิจ</t>
  </si>
  <si>
    <t>ในพื้นที่ของเอกชน</t>
  </si>
  <si>
    <t>ที่เข้าร่วมโครงการปี 2562</t>
  </si>
  <si>
    <t>จัดเตรียมและสนับสนุนกล้าไม้ให้แก่เกษตรกร</t>
  </si>
  <si>
    <t>แบบรายงานผลการใช้จ่ายเงิน ประจำปีงบประมาณ พ.ศ. 2562</t>
  </si>
  <si>
    <t>2. แบบรายงานผลการใช้จ่ายเงิน ประจำปีงบประมาณ พ.ศ. 2562</t>
  </si>
  <si>
    <t>4. การปรับแผนปฏิบัติงานและแผนการใช้จ่ายเงิน/การโอนเปลี่ยนแปลงงบประมาณรายจ่าย ประจำปีงบประมาณ พ.ศ. 2562</t>
  </si>
  <si>
    <t xml:space="preserve">ตัวชี้วัดเชิงปริมาณ : จำนวนพื้นที่ส่งเสริมการปลูกป่าเศรษฐกิจในพื้นที่ของเอกชน </t>
  </si>
  <si>
    <t>ตัวชี้วัดเชิงคุณภาพ : ร้อยละความพึงพอใจของผู้เข้าร่วมโครงการส่งเสริมการปลูกป่าเศรษฐกิจภาคเอกชน</t>
  </si>
  <si>
    <t>ร้อยละ</t>
  </si>
  <si>
    <t>ไม่น้อยกว่าร้อยละ 80</t>
  </si>
  <si>
    <t xml:space="preserve">    3.1.1 ครุภัณฑ์สำรวจ</t>
  </si>
  <si>
    <t xml:space="preserve">           - เครื่องหาพิกัดด้วยสัญญาณดาวเทียมแบบพกพา </t>
  </si>
  <si>
    <t xml:space="preserve"> เครื่องละ 25,000 บาท  จำนวน 23 เครื่อง</t>
  </si>
  <si>
    <t xml:space="preserve">         1.1 เครื่องหาพิกัดด้วยสัญญาณดาวเทียมแบบพกพา  จังหวัดเชียงใหม่ </t>
  </si>
  <si>
    <t xml:space="preserve">         1.2 เครื่องหาพิกัดด้วยสัญญาณดาวเทียมแบบพกพา  จังหวัดแม่ฮ่องสอน </t>
  </si>
  <si>
    <t xml:space="preserve">         1.3 เครื่องหาพิกัดด้วยสัญญาณดาวเทียมแบบพกพา  จังหวัดเชียงราย</t>
  </si>
  <si>
    <t xml:space="preserve">         1.4 เครื่องหาพิกัดด้วยสัญญาณดาวเทียมแบบพกพา  จังหวัดลำปาง</t>
  </si>
  <si>
    <t xml:space="preserve">         1.5 เครื่องหาพิกัดด้วยสัญญาณดาวเทียมแบบพกพา  จังหวัดแพร่</t>
  </si>
  <si>
    <t xml:space="preserve">         1.6 เครื่องหาพิกัดด้วยสัญญาณดาวเทียมแบบพกพา  จังหวัดตาก</t>
  </si>
  <si>
    <t xml:space="preserve">         1.7 เครื่องหาพิกัดด้วยสัญญาณดาวเทียมแบบพกพา  จังหวัดพิษณุโลก</t>
  </si>
  <si>
    <t xml:space="preserve">         1.8 เครื่องหาพิกัดด้วยสัญญาณดาวเทียมแบบพกพา  จังหวัดนครสวรรค์</t>
  </si>
  <si>
    <t xml:space="preserve">         1.9 เครื่องหาพิกัดด้วยสัญญาณดาวเทียมแบบพกพา  จังหวัดสระบุรี</t>
  </si>
  <si>
    <t xml:space="preserve">         1.10 เครื่องหาพิกัดด้วยสัญญาณดาวเทียมแบบพกพา  จังหวัดอุดรธานี</t>
  </si>
  <si>
    <t xml:space="preserve">         1.11 เครื่องหาพิกัดด้วยสัญญาณดาวเทียมแบบพกพา  จังหวัดนครพนม</t>
  </si>
  <si>
    <t xml:space="preserve">         1.12 เครื่องหาพิกัดด้วยสัญญาณดาวเทียมแบบพกพา  จังหวัดขอนแก่น</t>
  </si>
  <si>
    <t xml:space="preserve">         1.13 เครื่องหาพิกัดด้วยสัญญาณดาวเทียมแบบพกพา  จังหวัดอุบลราชธานี</t>
  </si>
  <si>
    <t xml:space="preserve">         1.14 เครื่องหาพิกัดด้วยสัญญาณดาวเทียมแบบพกพา  จังหวัดนครราชสีมา</t>
  </si>
  <si>
    <t xml:space="preserve">         1.15 เครื่องหาพิกัดด้วยสัญญาณดาวเทียมแบบพกพา  จังหวัดปราจีนบุรี</t>
  </si>
  <si>
    <t xml:space="preserve">         1.16 เครื่องหาพิกัดด้วยสัญญาณดาวเทียมแบบพกพา  จังหวัดชลบุรี</t>
  </si>
  <si>
    <t xml:space="preserve">         1.17 เครื่องหาพิกัดด้วยสัญญาณดาวเทียมแบบพกพา  จังหวัดราชบุรี</t>
  </si>
  <si>
    <t xml:space="preserve">         1.18 เครื่องหาพิกัดด้วยสัญญาณดาวเทียมแบบพกพา  จังหวัดเพชรบุรี</t>
  </si>
  <si>
    <t xml:space="preserve">         1.19 เครื่องหาพิกัดด้วยสัญญาณดาวเทียมแบบพกพา  จังหวัดสุราษฎร์ธานี</t>
  </si>
  <si>
    <t xml:space="preserve">         1.20 เครื่องหาพิกัดด้วยสัญญาณดาวเทียมแบบพกพา  จังหวัดกระบี่</t>
  </si>
  <si>
    <t xml:space="preserve">         1.21 เครื่องหาพิกัดด้วยสัญญาณดาวเทียมแบบพกพา  จังหวัดนครศรีธรรมราช</t>
  </si>
  <si>
    <t xml:space="preserve">         1.22 เครื่องหาพิกัดด้วยสัญญาณดาวเทียมแบบพกพา  จังหวัดสงขลา</t>
  </si>
  <si>
    <t xml:space="preserve">         1.23 เครื่องหาพิกัดด้วยสัญญาณดาวเทียมแบบพกพา  จังหวัดนราธิวาส</t>
  </si>
  <si>
    <t xml:space="preserve">    3.1.2 ค่าที่ดินและสิ่งก่อสร้าง</t>
  </si>
  <si>
    <t xml:space="preserve">      (1)  เพาะชำกล้าไม้ทั่วไป กล้าละ 2.9 บาท </t>
  </si>
  <si>
    <t xml:space="preserve">จำนวน 1,000,000 กล้า </t>
  </si>
  <si>
    <t>แบบจัดทำแผน/รายงานผลการจัดซื้อจัดจ้างครุภัณฑ์ ที่ดิน สิ่งก่อสร้าง ที่จัดสรรงบประมาณในงบลงทุน ประจำปี พ.ศ. 2562</t>
  </si>
  <si>
    <t>โครงการ : ส่งเสริมการปลูกไม้เศรษฐกิจในพื้นที่ปลูกไม้ยางพาราและพื้นที่เกษตรกรรม</t>
  </si>
  <si>
    <t>รายการ : เครื่องหาพิกัดด้วยสัญญาณดาวเทียมแบบพกพา</t>
  </si>
  <si>
    <t xml:space="preserve">  [ 23 เครื่อง  ]</t>
  </si>
  <si>
    <t xml:space="preserve">&lt;จังหวัดกรุงเทพ &gt;[*งานดำเนินการเอง] </t>
  </si>
  <si>
    <t>B.1.4</t>
  </si>
  <si>
    <t xml:space="preserve">รายการ : เครื่องหาพิกัดด้วยสัญญาณดาวเทียมแบบพกพา </t>
  </si>
  <si>
    <t>จังหวัดเชียงใหม่ [ 1 เครื่อง ]</t>
  </si>
  <si>
    <t xml:space="preserve">&lt;จังหวัดเชียงใหม่ &gt;[*จ้างเหมา] </t>
  </si>
  <si>
    <t xml:space="preserve">จังหวัดเชียงราย [ 1 เครื่อง ] </t>
  </si>
  <si>
    <t xml:space="preserve">&lt;จังหวัดเชียงราย&gt;[*จ้างเหมา] </t>
  </si>
  <si>
    <t xml:space="preserve">จังหวัดลำปาง [ 1 เครื่อง ] </t>
  </si>
  <si>
    <t xml:space="preserve">&lt;จังหวัดลำปาง&gt;[*จ้างเหมา] </t>
  </si>
  <si>
    <t>จังหวัดแพร่ [ 1 เครื่อง ]</t>
  </si>
  <si>
    <t xml:space="preserve">&lt;จังหวัดแพร่&gt;[*จ้างเหมา] </t>
  </si>
  <si>
    <t>จังหวัดตาก [ 1 เครื่อง ]</t>
  </si>
  <si>
    <t xml:space="preserve">&lt;จังหวัดตาก&gt;[*จ้างเหมา] </t>
  </si>
  <si>
    <t>จังหวัดพิษณุโลก [ 1 เครื่อง ]</t>
  </si>
  <si>
    <t xml:space="preserve">&lt;จังหวัดพิษณุโลก&gt;[*จ้างเหมา] </t>
  </si>
  <si>
    <t>จังหวัดนครสวรรค์ [ 1 เครื่อง ]</t>
  </si>
  <si>
    <t xml:space="preserve">&lt;จังหวัดนครสวรรค์&gt;[*จ้างเหมา] </t>
  </si>
  <si>
    <t>จังหวัดสระบุรี [ 1 เครื่อง ]</t>
  </si>
  <si>
    <t xml:space="preserve">&lt;จังหวัดสระบุรี&gt;[*จ้างเหมา] </t>
  </si>
  <si>
    <t>จังหวัดอุดรธานี [ 1 เครื่อง ]</t>
  </si>
  <si>
    <t xml:space="preserve">&lt;จังหวัดอุดรธานี&gt;[*จ้างเหมา] </t>
  </si>
  <si>
    <t>จังหวัดนครพนม [ 1 เครื่อง ]</t>
  </si>
  <si>
    <t xml:space="preserve">&lt;จังหวัดนครพนม&gt;[*จ้างเหมา] </t>
  </si>
  <si>
    <t>จังหวัดขอนแก่น [ 1 เครื่อง ]</t>
  </si>
  <si>
    <t xml:space="preserve">&lt;จังหวัดขอนแก่น&gt;[*จ้างเหมา] </t>
  </si>
  <si>
    <t>จังหวัดอุบลราชธานี [ 1 เครื่อง ]</t>
  </si>
  <si>
    <t xml:space="preserve">&lt;จังหวัดอุบลราชธานี&gt;[*จ้างเหมา] </t>
  </si>
  <si>
    <t>จังหวัดนครราชสีมา [ 2 เครื่อง ]</t>
  </si>
  <si>
    <t xml:space="preserve">&lt;จังหวัดนครราชสีมา&gt;[*จ้างเหมา] </t>
  </si>
  <si>
    <t>จังหวัดปราจีนบุรี [ 1 เครื่อง ]</t>
  </si>
  <si>
    <t xml:space="preserve">&lt;จังหวัดปราจีนบุรี&gt;[*จ้างเหมา] </t>
  </si>
  <si>
    <t>จังหวัดชลบุรี [ 1 เครื่อง ]</t>
  </si>
  <si>
    <t xml:space="preserve">&lt;จังหวัดชลบุรี&gt;[*จ้างเหมา] </t>
  </si>
  <si>
    <t>จังหวัดราชบุรี [ 1 เครื่อง ]</t>
  </si>
  <si>
    <t xml:space="preserve">&lt;จังหวัดราชบุรี&gt;[*จ้างเหมา] </t>
  </si>
  <si>
    <t>จังหวัดเพชรบุรี [ 1 เครื่อง ]</t>
  </si>
  <si>
    <t xml:space="preserve">&lt;จังหวัดเพชรบุรี&gt;[*จ้างเหมา] </t>
  </si>
  <si>
    <t>จังหวัดสุราษฎร์ธานี [ 1 เครื่อง ]</t>
  </si>
  <si>
    <t xml:space="preserve">&lt;จังหวัดสุราษฎร์ธานี&gt;[*จ้างเหมา] </t>
  </si>
  <si>
    <t>จังหวัดกระบี่ [ 1 เครื่อง ]</t>
  </si>
  <si>
    <t xml:space="preserve">&lt;จังหวัดกระบี่&gt;[*จ้างเหมา] </t>
  </si>
  <si>
    <t>จังหวัดนครศรีธรรมราช [ 1 เครื่อง ]</t>
  </si>
  <si>
    <t xml:space="preserve">&lt;จังหวัดนครศรีธรรมราช&gt;[*จ้างเหมา] </t>
  </si>
  <si>
    <t>จังหวัดสงขลา [ 1 เครื่อง ]</t>
  </si>
  <si>
    <t xml:space="preserve">&lt;จังหวัดสงขลา&gt;[*จ้างเหมา] </t>
  </si>
  <si>
    <t>จังหวัดนราธิวาส [ 1 เครื่อง ]</t>
  </si>
  <si>
    <t xml:space="preserve">&lt;จังหวัดนราธิวาส&gt;[*จ้างเหมา] </t>
  </si>
  <si>
    <t xml:space="preserve"> เพาะชำกล้าไม้ทั่วไป </t>
  </si>
  <si>
    <t xml:space="preserve">เพาะชำกล้าไม้ทั่วไป </t>
  </si>
  <si>
    <t xml:space="preserve">                       </t>
  </si>
  <si>
    <r>
      <t xml:space="preserve">             (</t>
    </r>
    <r>
      <rPr>
        <b/>
        <sz val="13"/>
        <color theme="0"/>
        <rFont val="TH Niramit AS"/>
      </rPr>
      <t xml:space="preserve"> นางรานี โพธิปักษ์</t>
    </r>
    <r>
      <rPr>
        <b/>
        <sz val="13"/>
        <rFont val="TH Niramit AS"/>
      </rPr>
      <t xml:space="preserve"> )</t>
    </r>
  </si>
  <si>
    <r>
      <t xml:space="preserve">ตำแหน่ง </t>
    </r>
    <r>
      <rPr>
        <b/>
        <sz val="13"/>
        <color theme="0"/>
        <rFont val="TH Niramit AS"/>
      </rPr>
      <t xml:space="preserve">นักวิชาการป่าไม้ชำนาญการ </t>
    </r>
  </si>
  <si>
    <t>หน่วยปฏิบัติงาน สำนักจัดการทรัพยากรป่าไม้ที่...................</t>
  </si>
  <si>
    <t xml:space="preserve">หน่วย : บาท </t>
  </si>
  <si>
    <t>หน่วย : บาท</t>
  </si>
  <si>
    <t>รายการ : เพาะชำกล้าไม้ทั่วไป จังหวัด......</t>
  </si>
  <si>
    <t xml:space="preserve">  [ ..........กล้า  ]</t>
  </si>
  <si>
    <t>[ ........ กล้า  ]</t>
  </si>
  <si>
    <t>[ ...... กล้า  ]</t>
  </si>
  <si>
    <t xml:space="preserve">         1.1  เพาะชำกล้าไม้ทั่วไป จังหวัด......</t>
  </si>
  <si>
    <t xml:space="preserve">         1.2  เพาะชำกล้าไม้ทั่วไป จังหวัด........</t>
  </si>
  <si>
    <t xml:space="preserve">         1.3  เพาะชำกล้าไม้ทั่วไป จังหวัด........</t>
  </si>
  <si>
    <t xml:space="preserve">         1.4  เพาะชำกล้าไม้ทั่วไป จังหวัด......</t>
  </si>
  <si>
    <t xml:space="preserve">         1.5  เพาะชำกล้าไม้ทั่วไป จังหวัด.....</t>
  </si>
  <si>
    <t xml:space="preserve">         1.6  เพาะชำกล้าไม้ทั่วไป จังหวัด.....</t>
  </si>
  <si>
    <t xml:space="preserve">&lt;จังหวัด....... &gt;[*งานดำเนินการเอง] </t>
  </si>
  <si>
    <t>48-022</t>
  </si>
  <si>
    <t xml:space="preserve"> กิจกรรมโครงการส่งเสริมการปลูกไม้เศรษฐกิจในพื้นที่ปลูกไม้ยางพาราและพื้นที่เกษตรกรรม</t>
  </si>
  <si>
    <t>2. ตัวชี้วัดเชิงคุณภาพ</t>
  </si>
  <si>
    <t>ส่งเสริมการปลูกป่าเศรษฐกิจภาคเอกชน ไม่น้อยกว่าร้อยละ 80</t>
  </si>
  <si>
    <t>2.1 ร้อยละความพึงพอใจของผู้เข้าร่วมโครงการ</t>
  </si>
  <si>
    <t xml:space="preserve">3. กิจกรรมที่ดำเนินการ </t>
  </si>
  <si>
    <t>3.1 ประชาสัมพันธ์และรับเกษตรกร</t>
  </si>
  <si>
    <t>3.2 สำรวจและจัดทำทะเบียนเกษตรกร</t>
  </si>
  <si>
    <t>3.4 จัดเตรียมและสนับสนุนกล้าไม้ให้แก่เกษตรกร</t>
  </si>
  <si>
    <t>3.5 สำรวจความพึงพอใจของผู้เข้าร่วมโครงการ</t>
  </si>
  <si>
    <t>3.6 ให้คำแนะนำทางวิชาการด้านการปลูก</t>
  </si>
  <si>
    <t>3.7 ติดตามผลการดำเนินงานโครงการ</t>
  </si>
  <si>
    <t>3.8 อื่นๆ..................................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</si>
</sst>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87" formatCode="0.000"/>
    <numFmt numFmtId="188" formatCode="_(* #,##0.000_);_(* \(#,##0.000\);_(* &quot;-&quot;??_);_(@_)"/>
    <numFmt numFmtId="189" formatCode="_-* #,##0_-;\-* #,##0_-;_-* &quot;-&quot;??_-;_-@_-"/>
    <numFmt numFmtId="190" formatCode="_-* #,##0.0000_-;\-#,##0_-;_-* &quot;-  &quot;_-;_-@_-"/>
    <numFmt numFmtId="191" formatCode="_-* #,##0.0000_-;\-* #,##0.0000_-;_-* &quot;-&quot;_-;_-@_-"/>
    <numFmt numFmtId="192" formatCode="_-* #,##0.0000_-;\-* #,##0.0000_-;_-* &quot;-&quot;??_-;_-@_-"/>
    <numFmt numFmtId="193" formatCode="0.0000"/>
    <numFmt numFmtId="194" formatCode="_(* #,##0.00_);_(* \(#,##0.00\);_(* &quot;-&quot;??_);_(@_)"/>
    <numFmt numFmtId="195" formatCode="_-* #,##0.0000_-;\-* #,##0.0000_-;_-* &quot;-&quot;????_-;_-@_-"/>
    <numFmt numFmtId="196" formatCode="_-* #,##0.0000000_-;\-* #,##0.0000000_-;_-* &quot;-&quot;??_-;_-@_-"/>
    <numFmt numFmtId="197" formatCode="_-* #,##0.00000_-;\-#,##0.00_-;_-* &quot;-  &quot;_-;_-@_-"/>
    <numFmt numFmtId="198" formatCode="#,##0_ ;\-#,##0\ "/>
    <numFmt numFmtId="199" formatCode="#,##0.000"/>
    <numFmt numFmtId="200" formatCode="_-* #,##0_-;\-#,##0_-;_-* &quot;-  &quot;_-;_-@_-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color indexed="8"/>
      <name val="DilleniaUPC"/>
      <family val="1"/>
      <charset val="222"/>
    </font>
    <font>
      <b/>
      <sz val="16"/>
      <color rgb="FF002060"/>
      <name val="DilleniaUPC"/>
      <family val="1"/>
      <charset val="222"/>
    </font>
    <font>
      <b/>
      <sz val="16"/>
      <color rgb="FF002060"/>
      <name val="TH Niramit AS"/>
    </font>
    <font>
      <sz val="16"/>
      <color indexed="8"/>
      <name val="DilleniaUPC"/>
      <family val="1"/>
      <charset val="222"/>
    </font>
    <font>
      <sz val="14"/>
      <color theme="1"/>
      <name val="TH Niramit AS"/>
    </font>
    <font>
      <sz val="14"/>
      <name val="TH Niramit AS"/>
    </font>
    <font>
      <sz val="16"/>
      <color indexed="8"/>
      <name val="TH Niramit AS"/>
    </font>
    <font>
      <sz val="16"/>
      <color theme="1"/>
      <name val="DilleniaUPC"/>
      <family val="1"/>
      <charset val="222"/>
    </font>
    <font>
      <b/>
      <sz val="16"/>
      <color indexed="8"/>
      <name val="DilleniaUP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6"/>
      <name val="DilleniaUPC"/>
      <family val="1"/>
    </font>
    <font>
      <b/>
      <sz val="16"/>
      <color indexed="9"/>
      <name val="DilleniaUPC"/>
      <family val="1"/>
    </font>
    <font>
      <sz val="16"/>
      <name val="TH Niramit AS"/>
    </font>
    <font>
      <b/>
      <sz val="15"/>
      <name val="TH Niramit AS"/>
    </font>
    <font>
      <b/>
      <sz val="16"/>
      <name val="TH Niramit AS"/>
    </font>
    <font>
      <b/>
      <sz val="16"/>
      <color rgb="FFC00000"/>
      <name val="TH Niramit AS"/>
    </font>
    <font>
      <sz val="15"/>
      <color rgb="FF002060"/>
      <name val="TH Niramit AS"/>
    </font>
    <font>
      <sz val="15"/>
      <name val="TH Niramit AS"/>
    </font>
    <font>
      <b/>
      <sz val="15"/>
      <color indexed="9"/>
      <name val="TH Niramit AS"/>
    </font>
    <font>
      <sz val="13"/>
      <name val="TH Niramit AS"/>
    </font>
    <font>
      <b/>
      <sz val="13"/>
      <name val="TH Niramit AS"/>
    </font>
    <font>
      <b/>
      <sz val="15"/>
      <name val="DilleniaUPC"/>
      <family val="1"/>
    </font>
    <font>
      <sz val="15"/>
      <name val="DilleniaUPC"/>
      <family val="1"/>
    </font>
    <font>
      <sz val="15"/>
      <name val="DilleniaUPC"/>
      <family val="1"/>
      <charset val="222"/>
    </font>
    <font>
      <u/>
      <sz val="15"/>
      <name val="TH Niramit AS"/>
    </font>
    <font>
      <b/>
      <sz val="14"/>
      <name val="TH Niramit AS"/>
    </font>
    <font>
      <sz val="12"/>
      <name val="TH Niramit AS"/>
    </font>
    <font>
      <sz val="10"/>
      <name val="Arial"/>
      <charset val="222"/>
    </font>
    <font>
      <sz val="14"/>
      <name val="TH NiramitIT๙"/>
    </font>
    <font>
      <u/>
      <sz val="14"/>
      <name val="TH Niramit AS"/>
    </font>
    <font>
      <sz val="16"/>
      <name val="EucrosiaUPC"/>
      <family val="1"/>
      <charset val="222"/>
    </font>
    <font>
      <b/>
      <sz val="16"/>
      <name val="EucrosiaUPC"/>
      <family val="1"/>
      <charset val="222"/>
    </font>
    <font>
      <b/>
      <sz val="14"/>
      <color theme="2" tint="-0.89999084444715716"/>
      <name val="TH Niramit AS"/>
    </font>
    <font>
      <b/>
      <sz val="14"/>
      <color rgb="FFC00000"/>
      <name val="TH Niramit AS"/>
    </font>
    <font>
      <sz val="16"/>
      <color theme="1"/>
      <name val="TH Niramit AS"/>
    </font>
    <font>
      <u/>
      <sz val="15"/>
      <name val="DilleniaUPC"/>
      <family val="1"/>
    </font>
    <font>
      <b/>
      <sz val="13"/>
      <color theme="0"/>
      <name val="TH Niramit AS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6">
    <xf numFmtId="0" fontId="0" fillId="0" borderId="0" xfId="0"/>
    <xf numFmtId="49" fontId="6" fillId="0" borderId="0" xfId="1" applyNumberFormat="1" applyFont="1" applyAlignment="1">
      <alignment vertical="top"/>
    </xf>
    <xf numFmtId="0" fontId="6" fillId="0" borderId="0" xfId="1" applyFont="1"/>
    <xf numFmtId="187" fontId="7" fillId="0" borderId="10" xfId="1" applyNumberFormat="1" applyFont="1" applyFill="1" applyBorder="1" applyAlignment="1">
      <alignment horizontal="left"/>
    </xf>
    <xf numFmtId="187" fontId="8" fillId="0" borderId="10" xfId="1" applyNumberFormat="1" applyFont="1" applyFill="1" applyBorder="1" applyAlignment="1">
      <alignment horizontal="right"/>
    </xf>
    <xf numFmtId="187" fontId="8" fillId="0" borderId="10" xfId="2" applyNumberFormat="1" applyFont="1" applyFill="1" applyBorder="1" applyAlignment="1">
      <alignment horizontal="right" wrapText="1"/>
    </xf>
    <xf numFmtId="188" fontId="8" fillId="0" borderId="10" xfId="2" applyNumberFormat="1" applyFont="1" applyFill="1" applyBorder="1" applyAlignment="1">
      <alignment horizontal="right" wrapText="1"/>
    </xf>
    <xf numFmtId="0" fontId="9" fillId="0" borderId="0" xfId="1" applyFont="1"/>
    <xf numFmtId="187" fontId="7" fillId="0" borderId="8" xfId="1" applyNumberFormat="1" applyFont="1" applyFill="1" applyBorder="1" applyAlignment="1">
      <alignment horizontal="left"/>
    </xf>
    <xf numFmtId="187" fontId="8" fillId="0" borderId="8" xfId="1" applyNumberFormat="1" applyFont="1" applyFill="1" applyBorder="1" applyAlignment="1">
      <alignment horizontal="right"/>
    </xf>
    <xf numFmtId="187" fontId="8" fillId="0" borderId="8" xfId="2" applyNumberFormat="1" applyFont="1" applyFill="1" applyBorder="1" applyAlignment="1">
      <alignment horizontal="right" wrapText="1"/>
    </xf>
    <xf numFmtId="188" fontId="8" fillId="0" borderId="8" xfId="2" applyNumberFormat="1" applyFont="1" applyFill="1" applyBorder="1" applyAlignment="1">
      <alignment horizontal="right" wrapText="1"/>
    </xf>
    <xf numFmtId="0" fontId="8" fillId="0" borderId="8" xfId="1" applyFont="1" applyFill="1" applyBorder="1" applyAlignment="1">
      <alignment horizontal="right" vertical="top" wrapText="1"/>
    </xf>
    <xf numFmtId="0" fontId="8" fillId="0" borderId="8" xfId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right"/>
    </xf>
    <xf numFmtId="0" fontId="10" fillId="0" borderId="10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right" vertical="top" wrapText="1"/>
    </xf>
    <xf numFmtId="49" fontId="6" fillId="3" borderId="10" xfId="1" applyNumberFormat="1" applyFont="1" applyFill="1" applyBorder="1" applyAlignment="1">
      <alignment horizontal="right" vertical="top" wrapText="1"/>
    </xf>
    <xf numFmtId="41" fontId="11" fillId="0" borderId="10" xfId="3" applyNumberFormat="1" applyFont="1" applyBorder="1" applyAlignment="1">
      <alignment horizontal="center" vertical="top" wrapText="1"/>
    </xf>
    <xf numFmtId="189" fontId="6" fillId="3" borderId="10" xfId="1" applyNumberFormat="1" applyFont="1" applyFill="1" applyBorder="1" applyAlignment="1">
      <alignment horizontal="right" vertical="top" wrapText="1"/>
    </xf>
    <xf numFmtId="189" fontId="6" fillId="0" borderId="10" xfId="1" applyNumberFormat="1" applyFont="1" applyBorder="1" applyAlignment="1">
      <alignment horizontal="center" vertical="top" wrapText="1"/>
    </xf>
    <xf numFmtId="189" fontId="11" fillId="3" borderId="10" xfId="1" applyNumberFormat="1" applyFont="1" applyFill="1" applyBorder="1" applyAlignment="1">
      <alignment horizontal="right" vertical="top" wrapText="1"/>
    </xf>
    <xf numFmtId="189" fontId="6" fillId="3" borderId="10" xfId="3" applyNumberFormat="1" applyFont="1" applyFill="1" applyBorder="1" applyAlignment="1">
      <alignment horizontal="right" vertical="top" wrapText="1"/>
    </xf>
    <xf numFmtId="189" fontId="6" fillId="0" borderId="0" xfId="1" applyNumberFormat="1" applyFont="1"/>
    <xf numFmtId="49" fontId="6" fillId="0" borderId="9" xfId="1" applyNumberFormat="1" applyFont="1" applyBorder="1" applyAlignment="1">
      <alignment horizontal="center" vertical="top" wrapText="1"/>
    </xf>
    <xf numFmtId="189" fontId="6" fillId="0" borderId="9" xfId="1" applyNumberFormat="1" applyFont="1" applyBorder="1" applyAlignment="1">
      <alignment horizontal="center" vertical="top" wrapText="1"/>
    </xf>
    <xf numFmtId="189" fontId="6" fillId="0" borderId="9" xfId="3" applyNumberFormat="1" applyFont="1" applyBorder="1" applyAlignment="1">
      <alignment horizontal="center" vertical="top" wrapText="1"/>
    </xf>
    <xf numFmtId="189" fontId="6" fillId="0" borderId="9" xfId="3" applyNumberFormat="1" applyFont="1" applyBorder="1" applyAlignment="1">
      <alignment horizontal="right" vertical="top" wrapText="1"/>
    </xf>
    <xf numFmtId="189" fontId="6" fillId="3" borderId="9" xfId="1" applyNumberFormat="1" applyFont="1" applyFill="1" applyBorder="1" applyAlignment="1">
      <alignment horizontal="right" vertical="top" wrapText="1"/>
    </xf>
    <xf numFmtId="189" fontId="6" fillId="3" borderId="9" xfId="3" applyNumberFormat="1" applyFont="1" applyFill="1" applyBorder="1" applyAlignment="1">
      <alignment horizontal="right" vertical="top" wrapText="1"/>
    </xf>
    <xf numFmtId="190" fontId="6" fillId="0" borderId="10" xfId="1" applyNumberFormat="1" applyFont="1" applyBorder="1" applyAlignment="1">
      <alignment horizontal="center" vertical="top" wrapText="1"/>
    </xf>
    <xf numFmtId="190" fontId="6" fillId="0" borderId="10" xfId="1" applyNumberFormat="1" applyFont="1" applyBorder="1" applyAlignment="1">
      <alignment horizontal="right" vertical="top" wrapText="1"/>
    </xf>
    <xf numFmtId="190" fontId="6" fillId="3" borderId="10" xfId="1" applyNumberFormat="1" applyFont="1" applyFill="1" applyBorder="1" applyAlignment="1">
      <alignment horizontal="right" vertical="top" wrapText="1"/>
    </xf>
    <xf numFmtId="0" fontId="6" fillId="0" borderId="10" xfId="1" applyFont="1" applyBorder="1" applyAlignment="1">
      <alignment vertical="top" wrapText="1"/>
    </xf>
    <xf numFmtId="191" fontId="11" fillId="0" borderId="10" xfId="3" applyNumberFormat="1" applyFont="1" applyBorder="1" applyAlignment="1">
      <alignment horizontal="center" vertical="top" wrapText="1"/>
    </xf>
    <xf numFmtId="190" fontId="11" fillId="0" borderId="10" xfId="1" applyNumberFormat="1" applyFont="1" applyBorder="1" applyAlignment="1">
      <alignment horizontal="center" vertical="top" wrapText="1"/>
    </xf>
    <xf numFmtId="0" fontId="6" fillId="4" borderId="10" xfId="1" applyFont="1" applyFill="1" applyBorder="1" applyAlignment="1">
      <alignment horizontal="center" vertical="top" wrapText="1"/>
    </xf>
    <xf numFmtId="190" fontId="6" fillId="4" borderId="10" xfId="1" applyNumberFormat="1" applyFont="1" applyFill="1" applyBorder="1" applyAlignment="1">
      <alignment horizontal="center" vertical="top" wrapText="1"/>
    </xf>
    <xf numFmtId="190" fontId="11" fillId="4" borderId="10" xfId="1" applyNumberFormat="1" applyFont="1" applyFill="1" applyBorder="1" applyAlignment="1">
      <alignment horizontal="center" vertical="top" wrapText="1"/>
    </xf>
    <xf numFmtId="0" fontId="12" fillId="0" borderId="10" xfId="4" applyFont="1" applyBorder="1" applyAlignment="1">
      <alignment horizontal="center"/>
    </xf>
    <xf numFmtId="189" fontId="12" fillId="0" borderId="10" xfId="4" applyNumberFormat="1" applyFont="1" applyBorder="1" applyAlignment="1">
      <alignment horizontal="center"/>
    </xf>
    <xf numFmtId="189" fontId="13" fillId="0" borderId="10" xfId="4" applyNumberFormat="1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192" fontId="12" fillId="0" borderId="10" xfId="4" applyNumberFormat="1" applyFont="1" applyBorder="1"/>
    <xf numFmtId="193" fontId="6" fillId="0" borderId="10" xfId="1" applyNumberFormat="1" applyFont="1" applyBorder="1"/>
    <xf numFmtId="0" fontId="18" fillId="0" borderId="0" xfId="1" applyFo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top"/>
    </xf>
    <xf numFmtId="49" fontId="19" fillId="0" borderId="11" xfId="1" applyNumberFormat="1" applyFont="1" applyBorder="1" applyAlignment="1">
      <alignment vertical="top"/>
    </xf>
    <xf numFmtId="0" fontId="19" fillId="0" borderId="11" xfId="1" applyFont="1" applyBorder="1"/>
    <xf numFmtId="0" fontId="19" fillId="0" borderId="4" xfId="1" applyFont="1" applyBorder="1"/>
    <xf numFmtId="0" fontId="19" fillId="0" borderId="12" xfId="1" applyFont="1" applyBorder="1"/>
    <xf numFmtId="49" fontId="19" fillId="0" borderId="0" xfId="1" applyNumberFormat="1" applyFont="1" applyBorder="1" applyAlignment="1">
      <alignment vertical="top"/>
    </xf>
    <xf numFmtId="0" fontId="19" fillId="0" borderId="0" xfId="1" applyFont="1" applyBorder="1"/>
    <xf numFmtId="0" fontId="19" fillId="0" borderId="13" xfId="1" applyFont="1" applyBorder="1"/>
    <xf numFmtId="49" fontId="18" fillId="0" borderId="0" xfId="1" applyNumberFormat="1" applyFont="1" applyAlignment="1">
      <alignment vertical="top"/>
    </xf>
    <xf numFmtId="0" fontId="21" fillId="0" borderId="0" xfId="1" applyFont="1" applyAlignment="1">
      <alignment vertical="top" wrapText="1"/>
    </xf>
    <xf numFmtId="0" fontId="21" fillId="0" borderId="0" xfId="1" applyFont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192" fontId="21" fillId="0" borderId="0" xfId="3" applyNumberFormat="1" applyFont="1" applyAlignment="1">
      <alignment horizontal="center"/>
    </xf>
    <xf numFmtId="0" fontId="21" fillId="0" borderId="0" xfId="1" applyFont="1" applyAlignment="1">
      <alignment horizontal="center"/>
    </xf>
    <xf numFmtId="192" fontId="21" fillId="0" borderId="0" xfId="3" applyNumberFormat="1" applyFont="1" applyAlignment="1"/>
    <xf numFmtId="192" fontId="21" fillId="0" borderId="0" xfId="3" applyNumberFormat="1" applyFont="1"/>
    <xf numFmtId="0" fontId="23" fillId="0" borderId="0" xfId="1" applyFont="1" applyAlignment="1">
      <alignment horizontal="right"/>
    </xf>
    <xf numFmtId="49" fontId="23" fillId="0" borderId="0" xfId="1" applyNumberFormat="1" applyFont="1" applyAlignment="1">
      <alignment horizontal="center"/>
    </xf>
    <xf numFmtId="0" fontId="23" fillId="0" borderId="0" xfId="1" applyFont="1" applyAlignment="1"/>
    <xf numFmtId="0" fontId="21" fillId="0" borderId="0" xfId="1" applyFont="1" applyAlignment="1">
      <alignment horizontal="left"/>
    </xf>
    <xf numFmtId="0" fontId="21" fillId="0" borderId="0" xfId="1" applyFont="1" applyAlignment="1"/>
    <xf numFmtId="0" fontId="22" fillId="0" borderId="0" xfId="1" applyFont="1" applyAlignment="1">
      <alignment vertical="top" wrapText="1"/>
    </xf>
    <xf numFmtId="49" fontId="21" fillId="0" borderId="0" xfId="1" applyNumberFormat="1" applyFont="1" applyAlignment="1">
      <alignment vertical="top"/>
    </xf>
    <xf numFmtId="0" fontId="23" fillId="0" borderId="0" xfId="1" applyFont="1"/>
    <xf numFmtId="0" fontId="21" fillId="0" borderId="0" xfId="1" applyFont="1" applyAlignment="1">
      <alignment horizontal="left" vertical="top" wrapText="1"/>
    </xf>
    <xf numFmtId="192" fontId="21" fillId="0" borderId="0" xfId="3" applyNumberFormat="1" applyFont="1" applyAlignment="1">
      <alignment vertical="top" wrapText="1"/>
    </xf>
    <xf numFmtId="0" fontId="21" fillId="0" borderId="0" xfId="1" applyFont="1" applyAlignment="1">
      <alignment horizontal="center" vertical="top" wrapText="1"/>
    </xf>
    <xf numFmtId="0" fontId="23" fillId="0" borderId="0" xfId="1" applyFont="1" applyAlignment="1">
      <alignment wrapText="1"/>
    </xf>
    <xf numFmtId="49" fontId="23" fillId="0" borderId="0" xfId="1" applyNumberFormat="1" applyFont="1" applyAlignment="1">
      <alignment horizontal="left" wrapText="1"/>
    </xf>
    <xf numFmtId="49" fontId="21" fillId="0" borderId="0" xfId="1" applyNumberFormat="1" applyFont="1" applyAlignment="1">
      <alignment horizontal="left" vertical="top" wrapText="1"/>
    </xf>
    <xf numFmtId="0" fontId="21" fillId="0" borderId="0" xfId="1" applyFont="1" applyAlignment="1">
      <alignment vertical="top"/>
    </xf>
    <xf numFmtId="49" fontId="21" fillId="0" borderId="0" xfId="1" applyNumberFormat="1" applyFont="1" applyAlignment="1">
      <alignment horizontal="left" vertical="top"/>
    </xf>
    <xf numFmtId="49" fontId="23" fillId="0" borderId="0" xfId="1" applyNumberFormat="1" applyFont="1" applyAlignment="1">
      <alignment horizontal="left"/>
    </xf>
    <xf numFmtId="0" fontId="22" fillId="0" borderId="0" xfId="1" applyFont="1"/>
    <xf numFmtId="0" fontId="25" fillId="0" borderId="1" xfId="1" applyFont="1" applyFill="1" applyBorder="1" applyAlignment="1">
      <alignment horizontal="left"/>
    </xf>
    <xf numFmtId="0" fontId="21" fillId="0" borderId="0" xfId="1" applyFont="1" applyAlignment="1">
      <alignment horizontal="right"/>
    </xf>
    <xf numFmtId="0" fontId="22" fillId="2" borderId="2" xfId="1" applyFont="1" applyFill="1" applyBorder="1" applyAlignment="1">
      <alignment horizontal="center"/>
    </xf>
    <xf numFmtId="0" fontId="22" fillId="2" borderId="9" xfId="1" applyFont="1" applyFill="1" applyBorder="1" applyAlignment="1">
      <alignment horizontal="center"/>
    </xf>
    <xf numFmtId="192" fontId="21" fillId="2" borderId="10" xfId="3" applyNumberFormat="1" applyFont="1" applyFill="1" applyBorder="1" applyAlignment="1">
      <alignment horizontal="center"/>
    </xf>
    <xf numFmtId="0" fontId="21" fillId="2" borderId="10" xfId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/>
    </xf>
    <xf numFmtId="0" fontId="21" fillId="2" borderId="9" xfId="1" applyFont="1" applyFill="1" applyBorder="1" applyAlignment="1">
      <alignment horizontal="center"/>
    </xf>
    <xf numFmtId="0" fontId="22" fillId="4" borderId="10" xfId="1" applyFont="1" applyFill="1" applyBorder="1" applyAlignment="1">
      <alignment horizontal="left" wrapText="1"/>
    </xf>
    <xf numFmtId="195" fontId="23" fillId="4" borderId="10" xfId="1" applyNumberFormat="1" applyFont="1" applyFill="1" applyBorder="1" applyAlignment="1">
      <alignment horizontal="right" wrapText="1"/>
    </xf>
    <xf numFmtId="195" fontId="21" fillId="0" borderId="0" xfId="1" applyNumberFormat="1" applyFont="1" applyAlignment="1">
      <alignment vertical="top" wrapText="1"/>
    </xf>
    <xf numFmtId="0" fontId="22" fillId="0" borderId="16" xfId="15" applyFont="1" applyBorder="1" applyAlignment="1">
      <alignment horizontal="left" wrapText="1"/>
    </xf>
    <xf numFmtId="195" fontId="21" fillId="0" borderId="16" xfId="1" applyNumberFormat="1" applyFont="1" applyFill="1" applyBorder="1" applyAlignment="1">
      <alignment horizontal="right"/>
    </xf>
    <xf numFmtId="195" fontId="21" fillId="0" borderId="16" xfId="3" applyNumberFormat="1" applyFont="1" applyFill="1" applyBorder="1" applyAlignment="1">
      <alignment horizontal="right"/>
    </xf>
    <xf numFmtId="195" fontId="23" fillId="0" borderId="16" xfId="1" applyNumberFormat="1" applyFont="1" applyFill="1" applyBorder="1" applyAlignment="1">
      <alignment horizontal="right"/>
    </xf>
    <xf numFmtId="195" fontId="21" fillId="3" borderId="16" xfId="1" applyNumberFormat="1" applyFont="1" applyFill="1" applyBorder="1" applyAlignment="1">
      <alignment horizontal="right"/>
    </xf>
    <xf numFmtId="195" fontId="23" fillId="3" borderId="16" xfId="1" applyNumberFormat="1" applyFont="1" applyFill="1" applyBorder="1" applyAlignment="1">
      <alignment horizontal="right"/>
    </xf>
    <xf numFmtId="0" fontId="22" fillId="0" borderId="17" xfId="15" applyFont="1" applyBorder="1" applyAlignment="1">
      <alignment horizontal="left" wrapText="1"/>
    </xf>
    <xf numFmtId="195" fontId="21" fillId="0" borderId="17" xfId="1" applyNumberFormat="1" applyFont="1" applyFill="1" applyBorder="1" applyAlignment="1">
      <alignment horizontal="right"/>
    </xf>
    <xf numFmtId="195" fontId="21" fillId="0" borderId="17" xfId="3" applyNumberFormat="1" applyFont="1" applyFill="1" applyBorder="1" applyAlignment="1">
      <alignment horizontal="right"/>
    </xf>
    <xf numFmtId="195" fontId="23" fillId="0" borderId="17" xfId="1" applyNumberFormat="1" applyFont="1" applyFill="1" applyBorder="1" applyAlignment="1">
      <alignment horizontal="right"/>
    </xf>
    <xf numFmtId="195" fontId="21" fillId="3" borderId="17" xfId="1" applyNumberFormat="1" applyFont="1" applyFill="1" applyBorder="1" applyAlignment="1">
      <alignment horizontal="right"/>
    </xf>
    <xf numFmtId="195" fontId="23" fillId="3" borderId="17" xfId="1" applyNumberFormat="1" applyFont="1" applyFill="1" applyBorder="1" applyAlignment="1">
      <alignment horizontal="right"/>
    </xf>
    <xf numFmtId="0" fontId="22" fillId="0" borderId="18" xfId="15" applyFont="1" applyBorder="1" applyAlignment="1">
      <alignment horizontal="left" wrapText="1"/>
    </xf>
    <xf numFmtId="195" fontId="21" fillId="0" borderId="18" xfId="1" applyNumberFormat="1" applyFont="1" applyFill="1" applyBorder="1" applyAlignment="1">
      <alignment horizontal="right"/>
    </xf>
    <xf numFmtId="195" fontId="21" fillId="0" borderId="18" xfId="3" applyNumberFormat="1" applyFont="1" applyFill="1" applyBorder="1" applyAlignment="1">
      <alignment horizontal="right"/>
    </xf>
    <xf numFmtId="195" fontId="23" fillId="0" borderId="18" xfId="1" applyNumberFormat="1" applyFont="1" applyFill="1" applyBorder="1" applyAlignment="1">
      <alignment horizontal="right"/>
    </xf>
    <xf numFmtId="195" fontId="21" fillId="3" borderId="18" xfId="1" applyNumberFormat="1" applyFont="1" applyFill="1" applyBorder="1" applyAlignment="1">
      <alignment horizontal="right"/>
    </xf>
    <xf numFmtId="195" fontId="23" fillId="3" borderId="18" xfId="1" applyNumberFormat="1" applyFont="1" applyFill="1" applyBorder="1" applyAlignment="1">
      <alignment horizontal="right"/>
    </xf>
    <xf numFmtId="192" fontId="23" fillId="4" borderId="10" xfId="3" applyNumberFormat="1" applyFont="1" applyFill="1" applyBorder="1" applyAlignment="1">
      <alignment horizontal="right" wrapText="1"/>
    </xf>
    <xf numFmtId="196" fontId="23" fillId="4" borderId="10" xfId="3" applyNumberFormat="1" applyFont="1" applyFill="1" applyBorder="1" applyAlignment="1">
      <alignment horizontal="right" wrapText="1"/>
    </xf>
    <xf numFmtId="195" fontId="23" fillId="4" borderId="10" xfId="3" applyNumberFormat="1" applyFont="1" applyFill="1" applyBorder="1" applyAlignment="1">
      <alignment wrapText="1"/>
    </xf>
    <xf numFmtId="195" fontId="23" fillId="0" borderId="16" xfId="3" applyNumberFormat="1" applyFont="1" applyFill="1" applyBorder="1" applyAlignment="1">
      <alignment horizontal="right"/>
    </xf>
    <xf numFmtId="0" fontId="26" fillId="0" borderId="17" xfId="15" applyFont="1" applyBorder="1" applyAlignment="1">
      <alignment horizontal="left" wrapText="1"/>
    </xf>
    <xf numFmtId="195" fontId="23" fillId="0" borderId="17" xfId="3" applyNumberFormat="1" applyFont="1" applyFill="1" applyBorder="1" applyAlignment="1">
      <alignment horizontal="right"/>
    </xf>
    <xf numFmtId="195" fontId="21" fillId="3" borderId="17" xfId="3" applyNumberFormat="1" applyFont="1" applyFill="1" applyBorder="1" applyAlignment="1">
      <alignment horizontal="right"/>
    </xf>
    <xf numFmtId="195" fontId="23" fillId="3" borderId="17" xfId="3" applyNumberFormat="1" applyFont="1" applyFill="1" applyBorder="1" applyAlignment="1">
      <alignment horizontal="right"/>
    </xf>
    <xf numFmtId="195" fontId="21" fillId="0" borderId="0" xfId="1" applyNumberFormat="1" applyFont="1"/>
    <xf numFmtId="195" fontId="23" fillId="0" borderId="18" xfId="3" applyNumberFormat="1" applyFont="1" applyFill="1" applyBorder="1" applyAlignment="1">
      <alignment horizontal="right"/>
    </xf>
    <xf numFmtId="195" fontId="21" fillId="3" borderId="18" xfId="3" applyNumberFormat="1" applyFont="1" applyFill="1" applyBorder="1" applyAlignment="1">
      <alignment horizontal="right"/>
    </xf>
    <xf numFmtId="0" fontId="26" fillId="0" borderId="19" xfId="15" applyFont="1" applyBorder="1" applyAlignment="1">
      <alignment horizontal="left" wrapText="1"/>
    </xf>
    <xf numFmtId="195" fontId="21" fillId="0" borderId="19" xfId="3" applyNumberFormat="1" applyFont="1" applyFill="1" applyBorder="1" applyAlignment="1">
      <alignment horizontal="right"/>
    </xf>
    <xf numFmtId="195" fontId="23" fillId="0" borderId="19" xfId="3" applyNumberFormat="1" applyFont="1" applyFill="1" applyBorder="1" applyAlignment="1">
      <alignment horizontal="right"/>
    </xf>
    <xf numFmtId="195" fontId="21" fillId="3" borderId="19" xfId="3" applyNumberFormat="1" applyFont="1" applyFill="1" applyBorder="1" applyAlignment="1">
      <alignment horizontal="right"/>
    </xf>
    <xf numFmtId="195" fontId="23" fillId="3" borderId="19" xfId="3" applyNumberFormat="1" applyFont="1" applyFill="1" applyBorder="1" applyAlignment="1">
      <alignment horizontal="right"/>
    </xf>
    <xf numFmtId="0" fontId="26" fillId="0" borderId="18" xfId="15" applyFont="1" applyBorder="1" applyAlignment="1">
      <alignment horizontal="left" wrapText="1"/>
    </xf>
    <xf numFmtId="195" fontId="23" fillId="3" borderId="18" xfId="3" applyNumberFormat="1" applyFont="1" applyFill="1" applyBorder="1" applyAlignment="1">
      <alignment horizontal="right"/>
    </xf>
    <xf numFmtId="195" fontId="23" fillId="4" borderId="10" xfId="3" applyNumberFormat="1" applyFont="1" applyFill="1" applyBorder="1" applyAlignment="1">
      <alignment horizontal="right" wrapText="1"/>
    </xf>
    <xf numFmtId="0" fontId="22" fillId="0" borderId="16" xfId="15" applyFont="1" applyBorder="1" applyAlignment="1">
      <alignment wrapText="1"/>
    </xf>
    <xf numFmtId="192" fontId="21" fillId="0" borderId="16" xfId="1" applyNumberFormat="1" applyFont="1" applyFill="1" applyBorder="1" applyAlignment="1">
      <alignment horizontal="right"/>
    </xf>
    <xf numFmtId="196" fontId="21" fillId="0" borderId="16" xfId="3" applyNumberFormat="1" applyFont="1" applyFill="1" applyBorder="1" applyAlignment="1">
      <alignment horizontal="center"/>
    </xf>
    <xf numFmtId="196" fontId="21" fillId="0" borderId="17" xfId="1" applyNumberFormat="1" applyFont="1" applyFill="1" applyBorder="1" applyAlignment="1">
      <alignment horizontal="right"/>
    </xf>
    <xf numFmtId="196" fontId="21" fillId="0" borderId="17" xfId="1" applyNumberFormat="1" applyFont="1" applyFill="1" applyBorder="1" applyAlignment="1">
      <alignment horizontal="center"/>
    </xf>
    <xf numFmtId="196" fontId="21" fillId="0" borderId="20" xfId="1" applyNumberFormat="1" applyFont="1" applyFill="1" applyBorder="1" applyAlignment="1">
      <alignment horizontal="right"/>
    </xf>
    <xf numFmtId="192" fontId="21" fillId="0" borderId="19" xfId="1" applyNumberFormat="1" applyFont="1" applyFill="1" applyBorder="1" applyAlignment="1">
      <alignment horizontal="right"/>
    </xf>
    <xf numFmtId="196" fontId="21" fillId="0" borderId="17" xfId="3" applyNumberFormat="1" applyFont="1" applyFill="1" applyBorder="1" applyAlignment="1">
      <alignment horizontal="center"/>
    </xf>
    <xf numFmtId="192" fontId="21" fillId="0" borderId="17" xfId="1" applyNumberFormat="1" applyFont="1" applyFill="1" applyBorder="1" applyAlignment="1">
      <alignment horizontal="right"/>
    </xf>
    <xf numFmtId="196" fontId="21" fillId="0" borderId="17" xfId="3" applyNumberFormat="1" applyFont="1" applyFill="1" applyBorder="1" applyAlignment="1">
      <alignment horizontal="right"/>
    </xf>
    <xf numFmtId="0" fontId="26" fillId="5" borderId="17" xfId="15" applyFont="1" applyFill="1" applyBorder="1" applyAlignment="1">
      <alignment wrapText="1"/>
    </xf>
    <xf numFmtId="192" fontId="23" fillId="5" borderId="17" xfId="3" applyNumberFormat="1" applyFont="1" applyFill="1" applyBorder="1" applyAlignment="1">
      <alignment horizontal="right"/>
    </xf>
    <xf numFmtId="196" fontId="21" fillId="5" borderId="17" xfId="3" applyNumberFormat="1" applyFont="1" applyFill="1" applyBorder="1" applyAlignment="1">
      <alignment horizontal="center"/>
    </xf>
    <xf numFmtId="195" fontId="21" fillId="5" borderId="17" xfId="3" applyNumberFormat="1" applyFont="1" applyFill="1" applyBorder="1" applyAlignment="1">
      <alignment horizontal="right"/>
    </xf>
    <xf numFmtId="195" fontId="23" fillId="5" borderId="17" xfId="1" applyNumberFormat="1" applyFont="1" applyFill="1" applyBorder="1" applyAlignment="1">
      <alignment horizontal="right"/>
    </xf>
    <xf numFmtId="0" fontId="21" fillId="0" borderId="17" xfId="15" applyFont="1" applyBorder="1" applyAlignment="1">
      <alignment wrapText="1"/>
    </xf>
    <xf numFmtId="192" fontId="23" fillId="0" borderId="17" xfId="3" applyNumberFormat="1" applyFont="1" applyFill="1" applyBorder="1" applyAlignment="1">
      <alignment horizontal="right"/>
    </xf>
    <xf numFmtId="196" fontId="23" fillId="4" borderId="10" xfId="1" applyNumberFormat="1" applyFont="1" applyFill="1" applyBorder="1" applyAlignment="1">
      <alignment horizontal="right" wrapText="1"/>
    </xf>
    <xf numFmtId="195" fontId="21" fillId="4" borderId="10" xfId="3" applyNumberFormat="1" applyFont="1" applyFill="1" applyBorder="1" applyAlignment="1">
      <alignment horizontal="right" wrapText="1"/>
    </xf>
    <xf numFmtId="195" fontId="21" fillId="4" borderId="10" xfId="1" applyNumberFormat="1" applyFont="1" applyFill="1" applyBorder="1" applyAlignment="1">
      <alignment horizontal="right" wrapText="1"/>
    </xf>
    <xf numFmtId="196" fontId="21" fillId="0" borderId="18" xfId="1" applyNumberFormat="1" applyFont="1" applyFill="1" applyBorder="1" applyAlignment="1">
      <alignment horizontal="right"/>
    </xf>
    <xf numFmtId="0" fontId="22" fillId="4" borderId="10" xfId="1" applyFont="1" applyFill="1" applyBorder="1" applyAlignment="1"/>
    <xf numFmtId="192" fontId="23" fillId="4" borderId="10" xfId="1" applyNumberFormat="1" applyFont="1" applyFill="1" applyBorder="1" applyAlignment="1">
      <alignment horizontal="center" wrapText="1"/>
    </xf>
    <xf numFmtId="196" fontId="23" fillId="4" borderId="10" xfId="1" applyNumberFormat="1" applyFont="1" applyFill="1" applyBorder="1" applyAlignment="1">
      <alignment horizontal="center" wrapText="1"/>
    </xf>
    <xf numFmtId="195" fontId="23" fillId="4" borderId="10" xfId="3" applyNumberFormat="1" applyFont="1" applyFill="1" applyBorder="1" applyAlignment="1">
      <alignment horizontal="center" wrapText="1"/>
    </xf>
    <xf numFmtId="195" fontId="23" fillId="6" borderId="10" xfId="3" applyNumberFormat="1" applyFont="1" applyFill="1" applyBorder="1" applyAlignment="1">
      <alignment horizontal="center" wrapText="1"/>
    </xf>
    <xf numFmtId="0" fontId="21" fillId="3" borderId="0" xfId="1" applyFont="1" applyFill="1"/>
    <xf numFmtId="0" fontId="22" fillId="0" borderId="0" xfId="1" applyFont="1" applyAlignment="1">
      <alignment vertical="top"/>
    </xf>
    <xf numFmtId="0" fontId="26" fillId="0" borderId="0" xfId="1" applyFont="1"/>
    <xf numFmtId="0" fontId="28" fillId="0" borderId="0" xfId="1" applyFont="1"/>
    <xf numFmtId="49" fontId="28" fillId="0" borderId="0" xfId="1" applyNumberFormat="1" applyFont="1" applyAlignment="1">
      <alignment vertical="top"/>
    </xf>
    <xf numFmtId="0" fontId="28" fillId="0" borderId="0" xfId="1" applyFont="1" applyAlignment="1">
      <alignment horizontal="center"/>
    </xf>
    <xf numFmtId="0" fontId="29" fillId="0" borderId="0" xfId="1" applyFont="1"/>
    <xf numFmtId="0" fontId="28" fillId="0" borderId="0" xfId="1" applyFont="1" applyAlignment="1">
      <alignment vertical="top" wrapText="1"/>
    </xf>
    <xf numFmtId="0" fontId="18" fillId="0" borderId="10" xfId="1" applyFont="1" applyBorder="1"/>
    <xf numFmtId="197" fontId="30" fillId="0" borderId="10" xfId="1" applyNumberFormat="1" applyFont="1" applyBorder="1" applyAlignment="1">
      <alignment horizontal="right" vertical="top" wrapText="1"/>
    </xf>
    <xf numFmtId="197" fontId="30" fillId="7" borderId="10" xfId="1" applyNumberFormat="1" applyFont="1" applyFill="1" applyBorder="1" applyAlignment="1">
      <alignment horizontal="right" vertical="top" wrapText="1"/>
    </xf>
    <xf numFmtId="197" fontId="31" fillId="7" borderId="10" xfId="1" applyNumberFormat="1" applyFont="1" applyFill="1" applyBorder="1" applyAlignment="1">
      <alignment horizontal="right" vertical="top" wrapText="1"/>
    </xf>
    <xf numFmtId="197" fontId="31" fillId="0" borderId="10" xfId="1" applyNumberFormat="1" applyFont="1" applyBorder="1" applyAlignment="1">
      <alignment horizontal="right" vertical="top" wrapText="1"/>
    </xf>
    <xf numFmtId="190" fontId="31" fillId="0" borderId="0" xfId="1" applyNumberFormat="1" applyFont="1" applyBorder="1" applyAlignment="1">
      <alignment horizontal="right" vertical="top" wrapText="1"/>
    </xf>
    <xf numFmtId="0" fontId="28" fillId="0" borderId="0" xfId="1" applyFont="1" applyAlignment="1"/>
    <xf numFmtId="0" fontId="29" fillId="0" borderId="0" xfId="1" applyFont="1" applyAlignment="1">
      <alignment horizontal="center" wrapText="1"/>
    </xf>
    <xf numFmtId="49" fontId="29" fillId="0" borderId="0" xfId="1" applyNumberFormat="1" applyFont="1" applyAlignment="1">
      <alignment horizontal="center" wrapText="1"/>
    </xf>
    <xf numFmtId="0" fontId="29" fillId="0" borderId="0" xfId="1" applyFont="1" applyAlignment="1"/>
    <xf numFmtId="49" fontId="29" fillId="0" borderId="0" xfId="1" applyNumberFormat="1" applyFont="1" applyAlignment="1">
      <alignment wrapText="1"/>
    </xf>
    <xf numFmtId="49" fontId="32" fillId="0" borderId="0" xfId="1" applyNumberFormat="1" applyFont="1" applyBorder="1" applyAlignment="1">
      <alignment horizontal="left" vertical="top" wrapText="1"/>
    </xf>
    <xf numFmtId="0" fontId="29" fillId="0" borderId="0" xfId="1" applyFont="1" applyAlignment="1">
      <alignment wrapText="1"/>
    </xf>
    <xf numFmtId="49" fontId="30" fillId="0" borderId="0" xfId="1" applyNumberFormat="1" applyFont="1" applyBorder="1" applyAlignment="1">
      <alignment horizontal="center" vertical="top" wrapText="1"/>
    </xf>
    <xf numFmtId="49" fontId="29" fillId="0" borderId="0" xfId="1" applyNumberFormat="1" applyFont="1" applyAlignment="1">
      <alignment horizontal="left"/>
    </xf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190" fontId="28" fillId="3" borderId="10" xfId="1" applyNumberFormat="1" applyFont="1" applyFill="1" applyBorder="1" applyAlignment="1">
      <alignment horizontal="right" vertical="top" wrapText="1"/>
    </xf>
    <xf numFmtId="49" fontId="29" fillId="0" borderId="0" xfId="1" applyNumberFormat="1" applyFont="1" applyAlignment="1"/>
    <xf numFmtId="0" fontId="23" fillId="0" borderId="2" xfId="1" applyFont="1" applyBorder="1" applyAlignment="1">
      <alignment horizontal="center"/>
    </xf>
    <xf numFmtId="49" fontId="23" fillId="0" borderId="2" xfId="1" applyNumberFormat="1" applyFont="1" applyBorder="1" applyAlignment="1">
      <alignment horizontal="center" vertical="top"/>
    </xf>
    <xf numFmtId="49" fontId="23" fillId="0" borderId="2" xfId="1" applyNumberFormat="1" applyFont="1" applyBorder="1" applyAlignment="1">
      <alignment horizontal="center"/>
    </xf>
    <xf numFmtId="190" fontId="28" fillId="3" borderId="9" xfId="1" applyNumberFormat="1" applyFont="1" applyFill="1" applyBorder="1" applyAlignment="1">
      <alignment horizontal="right" vertical="top" wrapText="1"/>
    </xf>
    <xf numFmtId="0" fontId="23" fillId="0" borderId="8" xfId="1" applyFont="1" applyBorder="1" applyAlignment="1">
      <alignment horizontal="center"/>
    </xf>
    <xf numFmtId="49" fontId="23" fillId="0" borderId="9" xfId="1" applyNumberFormat="1" applyFont="1" applyBorder="1" applyAlignment="1">
      <alignment horizontal="center" vertical="top"/>
    </xf>
    <xf numFmtId="49" fontId="23" fillId="0" borderId="9" xfId="1" applyNumberFormat="1" applyFont="1" applyBorder="1" applyAlignment="1">
      <alignment horizontal="center"/>
    </xf>
    <xf numFmtId="49" fontId="23" fillId="7" borderId="10" xfId="1" applyNumberFormat="1" applyFont="1" applyFill="1" applyBorder="1" applyAlignment="1">
      <alignment horizontal="center" vertical="top" wrapText="1"/>
    </xf>
    <xf numFmtId="49" fontId="23" fillId="0" borderId="13" xfId="1" applyNumberFormat="1" applyFont="1" applyBorder="1" applyAlignment="1">
      <alignment horizontal="center" vertical="top"/>
    </xf>
    <xf numFmtId="193" fontId="23" fillId="6" borderId="9" xfId="1" applyNumberFormat="1" applyFont="1" applyFill="1" applyBorder="1" applyAlignment="1">
      <alignment horizontal="center" vertical="center" wrapText="1"/>
    </xf>
    <xf numFmtId="193" fontId="23" fillId="7" borderId="9" xfId="1" applyNumberFormat="1" applyFont="1" applyFill="1" applyBorder="1" applyAlignment="1">
      <alignment horizontal="center" vertical="center" wrapText="1"/>
    </xf>
    <xf numFmtId="193" fontId="23" fillId="7" borderId="10" xfId="1" applyNumberFormat="1" applyFont="1" applyFill="1" applyBorder="1" applyAlignment="1">
      <alignment horizontal="center"/>
    </xf>
    <xf numFmtId="193" fontId="23" fillId="0" borderId="10" xfId="1" applyNumberFormat="1" applyFont="1" applyBorder="1" applyAlignment="1">
      <alignment horizontal="center"/>
    </xf>
    <xf numFmtId="193" fontId="23" fillId="7" borderId="10" xfId="1" applyNumberFormat="1" applyFont="1" applyFill="1" applyBorder="1" applyAlignment="1">
      <alignment horizontal="center" vertical="top" wrapText="1"/>
    </xf>
    <xf numFmtId="0" fontId="23" fillId="0" borderId="9" xfId="1" applyFont="1" applyBorder="1" applyAlignment="1">
      <alignment horizontal="center"/>
    </xf>
    <xf numFmtId="49" fontId="28" fillId="9" borderId="2" xfId="1" applyNumberFormat="1" applyFont="1" applyFill="1" applyBorder="1" applyAlignment="1">
      <alignment horizontal="center" vertical="top" wrapText="1"/>
    </xf>
    <xf numFmtId="0" fontId="28" fillId="9" borderId="10" xfId="1" applyFont="1" applyFill="1" applyBorder="1" applyAlignment="1">
      <alignment horizontal="center" vertical="top" wrapText="1"/>
    </xf>
    <xf numFmtId="0" fontId="28" fillId="4" borderId="9" xfId="1" applyFont="1" applyFill="1" applyBorder="1" applyAlignment="1">
      <alignment horizontal="left" vertical="top" wrapText="1" indent="2"/>
    </xf>
    <xf numFmtId="49" fontId="28" fillId="4" borderId="9" xfId="1" applyNumberFormat="1" applyFont="1" applyFill="1" applyBorder="1" applyAlignment="1">
      <alignment horizontal="center" vertical="top" wrapText="1"/>
    </xf>
    <xf numFmtId="0" fontId="28" fillId="4" borderId="9" xfId="1" applyFont="1" applyFill="1" applyBorder="1" applyAlignment="1">
      <alignment horizontal="center" vertical="top" wrapText="1"/>
    </xf>
    <xf numFmtId="0" fontId="28" fillId="4" borderId="9" xfId="1" applyFont="1" applyFill="1" applyBorder="1" applyAlignment="1">
      <alignment vertical="top" wrapText="1"/>
    </xf>
    <xf numFmtId="0" fontId="29" fillId="4" borderId="9" xfId="1" applyFont="1" applyFill="1" applyBorder="1" applyAlignment="1">
      <alignment vertical="top" wrapText="1"/>
    </xf>
    <xf numFmtId="198" fontId="28" fillId="0" borderId="0" xfId="1" applyNumberFormat="1" applyFont="1"/>
    <xf numFmtId="0" fontId="28" fillId="9" borderId="10" xfId="1" applyFont="1" applyFill="1" applyBorder="1" applyAlignment="1">
      <alignment horizontal="left" vertical="top" wrapText="1" indent="1"/>
    </xf>
    <xf numFmtId="187" fontId="28" fillId="4" borderId="9" xfId="1" applyNumberFormat="1" applyFont="1" applyFill="1" applyBorder="1" applyAlignment="1">
      <alignment horizontal="center" vertical="top" wrapText="1"/>
    </xf>
    <xf numFmtId="190" fontId="28" fillId="0" borderId="10" xfId="1" applyNumberFormat="1" applyFont="1" applyBorder="1" applyAlignment="1">
      <alignment horizontal="right" vertical="top" wrapText="1"/>
    </xf>
    <xf numFmtId="0" fontId="26" fillId="0" borderId="10" xfId="1" applyFont="1" applyBorder="1" applyAlignment="1">
      <alignment horizontal="center" vertical="top" wrapText="1"/>
    </xf>
    <xf numFmtId="49" fontId="26" fillId="0" borderId="10" xfId="1" applyNumberFormat="1" applyFont="1" applyBorder="1" applyAlignment="1">
      <alignment horizontal="center" vertical="top" wrapText="1"/>
    </xf>
    <xf numFmtId="49" fontId="22" fillId="0" borderId="10" xfId="1" applyNumberFormat="1" applyFont="1" applyBorder="1" applyAlignment="1">
      <alignment horizontal="center" vertical="top" wrapText="1"/>
    </xf>
    <xf numFmtId="0" fontId="28" fillId="0" borderId="10" xfId="1" applyFont="1" applyBorder="1"/>
    <xf numFmtId="197" fontId="28" fillId="0" borderId="10" xfId="1" applyNumberFormat="1" applyFont="1" applyBorder="1"/>
    <xf numFmtId="49" fontId="22" fillId="0" borderId="9" xfId="1" applyNumberFormat="1" applyFont="1" applyBorder="1" applyAlignment="1">
      <alignment horizontal="center" vertical="top" wrapText="1"/>
    </xf>
    <xf numFmtId="43" fontId="26" fillId="0" borderId="8" xfId="3" applyFont="1" applyBorder="1"/>
    <xf numFmtId="198" fontId="18" fillId="0" borderId="0" xfId="1" applyNumberFormat="1" applyFont="1" applyAlignment="1">
      <alignment horizontal="left"/>
    </xf>
    <xf numFmtId="0" fontId="26" fillId="0" borderId="9" xfId="1" applyFont="1" applyBorder="1" applyAlignment="1">
      <alignment horizontal="center" vertical="top"/>
    </xf>
    <xf numFmtId="190" fontId="26" fillId="0" borderId="10" xfId="1" applyNumberFormat="1" applyFont="1" applyBorder="1" applyAlignment="1">
      <alignment horizontal="right" vertical="top" wrapText="1"/>
    </xf>
    <xf numFmtId="190" fontId="26" fillId="0" borderId="9" xfId="1" applyNumberFormat="1" applyFont="1" applyBorder="1" applyAlignment="1">
      <alignment horizontal="right" vertical="top" wrapText="1"/>
    </xf>
    <xf numFmtId="49" fontId="33" fillId="0" borderId="10" xfId="1" applyNumberFormat="1" applyFont="1" applyBorder="1" applyAlignment="1">
      <alignment horizontal="left" vertical="top" wrapText="1" indent="3"/>
    </xf>
    <xf numFmtId="43" fontId="26" fillId="8" borderId="8" xfId="3" applyFont="1" applyFill="1" applyBorder="1"/>
    <xf numFmtId="190" fontId="22" fillId="7" borderId="10" xfId="1" applyNumberFormat="1" applyFont="1" applyFill="1" applyBorder="1" applyAlignment="1">
      <alignment horizontal="right" vertical="top" wrapText="1"/>
    </xf>
    <xf numFmtId="190" fontId="26" fillId="7" borderId="10" xfId="1" applyNumberFormat="1" applyFont="1" applyFill="1" applyBorder="1" applyAlignment="1">
      <alignment horizontal="right" vertical="top" wrapText="1"/>
    </xf>
    <xf numFmtId="190" fontId="22" fillId="0" borderId="10" xfId="1" applyNumberFormat="1" applyFont="1" applyBorder="1" applyAlignment="1">
      <alignment horizontal="right" vertical="top" wrapText="1"/>
    </xf>
    <xf numFmtId="0" fontId="23" fillId="0" borderId="10" xfId="1" applyFont="1" applyBorder="1" applyAlignment="1">
      <alignment vertical="top" wrapText="1"/>
    </xf>
    <xf numFmtId="0" fontId="18" fillId="0" borderId="0" xfId="1" applyFont="1" applyFill="1" applyBorder="1"/>
    <xf numFmtId="43" fontId="26" fillId="6" borderId="8" xfId="3" applyFont="1" applyFill="1" applyBorder="1"/>
    <xf numFmtId="0" fontId="28" fillId="0" borderId="0" xfId="1" applyFont="1" applyBorder="1"/>
    <xf numFmtId="0" fontId="29" fillId="0" borderId="0" xfId="1" applyFont="1" applyBorder="1"/>
    <xf numFmtId="0" fontId="28" fillId="0" borderId="0" xfId="1" applyFont="1" applyBorder="1" applyAlignment="1">
      <alignment vertical="top" wrapText="1"/>
    </xf>
    <xf numFmtId="0" fontId="29" fillId="0" borderId="0" xfId="1" applyFont="1" applyAlignment="1">
      <alignment vertical="top" wrapText="1"/>
    </xf>
    <xf numFmtId="0" fontId="29" fillId="0" borderId="0" xfId="1" applyFont="1" applyAlignment="1">
      <alignment vertical="top"/>
    </xf>
    <xf numFmtId="0" fontId="21" fillId="0" borderId="23" xfId="1" applyFont="1" applyFill="1" applyBorder="1" applyAlignment="1">
      <alignment vertical="top" wrapText="1"/>
    </xf>
    <xf numFmtId="199" fontId="23" fillId="0" borderId="23" xfId="1" applyNumberFormat="1" applyFont="1" applyFill="1" applyBorder="1" applyAlignment="1">
      <alignment vertical="top" wrapText="1"/>
    </xf>
    <xf numFmtId="0" fontId="23" fillId="0" borderId="23" xfId="1" applyFont="1" applyFill="1" applyBorder="1" applyAlignment="1">
      <alignment horizontal="center" vertical="top" wrapText="1"/>
    </xf>
    <xf numFmtId="200" fontId="34" fillId="0" borderId="23" xfId="1" applyNumberFormat="1" applyFont="1" applyFill="1" applyBorder="1" applyAlignment="1">
      <alignment horizontal="right" vertical="top" wrapText="1"/>
    </xf>
    <xf numFmtId="190" fontId="29" fillId="0" borderId="23" xfId="1" applyNumberFormat="1" applyFont="1" applyFill="1" applyBorder="1" applyAlignment="1">
      <alignment horizontal="right" vertical="top" wrapText="1"/>
    </xf>
    <xf numFmtId="190" fontId="29" fillId="0" borderId="0" xfId="1" applyNumberFormat="1" applyFont="1" applyFill="1" applyBorder="1" applyAlignment="1">
      <alignment horizontal="right" vertical="top" wrapText="1"/>
    </xf>
    <xf numFmtId="0" fontId="23" fillId="0" borderId="25" xfId="1" applyFont="1" applyFill="1" applyBorder="1" applyAlignment="1">
      <alignment horizontal="left" vertical="top" wrapText="1" indent="2"/>
    </xf>
    <xf numFmtId="0" fontId="23" fillId="0" borderId="26" xfId="1" applyFont="1" applyFill="1" applyBorder="1" applyAlignment="1">
      <alignment horizontal="left" vertical="top" wrapText="1" indent="2"/>
    </xf>
    <xf numFmtId="190" fontId="29" fillId="0" borderId="27" xfId="1" applyNumberFormat="1" applyFont="1" applyFill="1" applyBorder="1" applyAlignment="1">
      <alignment horizontal="right" vertical="top" wrapText="1"/>
    </xf>
    <xf numFmtId="190" fontId="29" fillId="0" borderId="28" xfId="1" applyNumberFormat="1" applyFont="1" applyFill="1" applyBorder="1" applyAlignment="1">
      <alignment horizontal="right" vertical="top" wrapText="1"/>
    </xf>
    <xf numFmtId="0" fontId="8" fillId="0" borderId="0" xfId="18" applyFont="1" applyAlignment="1">
      <alignment horizontal="center" vertical="center"/>
    </xf>
    <xf numFmtId="0" fontId="8" fillId="0" borderId="0" xfId="18" applyFont="1" applyAlignment="1">
      <alignment vertical="center"/>
    </xf>
    <xf numFmtId="0" fontId="37" fillId="0" borderId="0" xfId="18" applyFont="1"/>
    <xf numFmtId="0" fontId="34" fillId="0" borderId="0" xfId="18" applyFont="1" applyAlignment="1">
      <alignment vertical="center"/>
    </xf>
    <xf numFmtId="0" fontId="8" fillId="0" borderId="0" xfId="18" applyFont="1"/>
    <xf numFmtId="0" fontId="34" fillId="0" borderId="0" xfId="18" applyFont="1" applyAlignment="1">
      <alignment horizontal="left" vertical="center"/>
    </xf>
    <xf numFmtId="0" fontId="34" fillId="0" borderId="0" xfId="18" applyFont="1" applyBorder="1" applyAlignment="1">
      <alignment horizontal="center" vertical="center" wrapText="1"/>
    </xf>
    <xf numFmtId="0" fontId="34" fillId="0" borderId="0" xfId="18" applyFont="1" applyBorder="1" applyAlignment="1">
      <alignment vertical="center"/>
    </xf>
    <xf numFmtId="0" fontId="34" fillId="0" borderId="0" xfId="18" applyFont="1" applyAlignment="1">
      <alignment horizontal="center" vertical="center"/>
    </xf>
    <xf numFmtId="0" fontId="8" fillId="0" borderId="0" xfId="18" applyFont="1" applyAlignment="1">
      <alignment horizontal="left" vertical="center"/>
    </xf>
    <xf numFmtId="0" fontId="34" fillId="0" borderId="3" xfId="18" applyFont="1" applyBorder="1" applyAlignment="1">
      <alignment horizontal="center"/>
    </xf>
    <xf numFmtId="0" fontId="34" fillId="0" borderId="2" xfId="18" applyFont="1" applyBorder="1" applyAlignment="1">
      <alignment horizontal="center"/>
    </xf>
    <xf numFmtId="0" fontId="34" fillId="0" borderId="11" xfId="18" applyFont="1" applyBorder="1" applyAlignment="1">
      <alignment horizontal="center"/>
    </xf>
    <xf numFmtId="0" fontId="34" fillId="0" borderId="12" xfId="18" applyFont="1" applyBorder="1" applyAlignment="1">
      <alignment horizontal="center" vertical="center"/>
    </xf>
    <xf numFmtId="0" fontId="34" fillId="0" borderId="8" xfId="18" applyFont="1" applyBorder="1" applyAlignment="1">
      <alignment horizontal="center" vertical="center" wrapText="1"/>
    </xf>
    <xf numFmtId="0" fontId="34" fillId="0" borderId="12" xfId="18" applyFont="1" applyBorder="1" applyAlignment="1">
      <alignment horizontal="center"/>
    </xf>
    <xf numFmtId="0" fontId="34" fillId="0" borderId="8" xfId="18" applyFont="1" applyBorder="1" applyAlignment="1">
      <alignment horizontal="center"/>
    </xf>
    <xf numFmtId="0" fontId="34" fillId="0" borderId="0" xfId="18" applyFont="1" applyBorder="1" applyAlignment="1">
      <alignment horizontal="center"/>
    </xf>
    <xf numFmtId="0" fontId="34" fillId="0" borderId="8" xfId="18" applyFont="1" applyBorder="1" applyAlignment="1">
      <alignment horizontal="center" vertical="center"/>
    </xf>
    <xf numFmtId="0" fontId="34" fillId="0" borderId="14" xfId="18" applyFont="1" applyBorder="1" applyAlignment="1">
      <alignment horizontal="center" vertical="center" wrapText="1"/>
    </xf>
    <xf numFmtId="0" fontId="34" fillId="0" borderId="9" xfId="18" applyFont="1" applyBorder="1" applyAlignment="1">
      <alignment horizontal="center" vertical="center" wrapText="1"/>
    </xf>
    <xf numFmtId="0" fontId="34" fillId="0" borderId="14" xfId="18" applyFont="1" applyBorder="1" applyAlignment="1">
      <alignment horizontal="center"/>
    </xf>
    <xf numFmtId="0" fontId="34" fillId="0" borderId="9" xfId="18" applyFont="1" applyBorder="1" applyAlignment="1">
      <alignment horizontal="center"/>
    </xf>
    <xf numFmtId="0" fontId="34" fillId="0" borderId="1" xfId="18" applyFont="1" applyBorder="1" applyAlignment="1">
      <alignment horizontal="center"/>
    </xf>
    <xf numFmtId="0" fontId="34" fillId="0" borderId="17" xfId="18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/>
    </xf>
    <xf numFmtId="0" fontId="34" fillId="0" borderId="17" xfId="18" applyFont="1" applyBorder="1" applyAlignment="1">
      <alignment vertical="center" wrapText="1"/>
    </xf>
    <xf numFmtId="0" fontId="34" fillId="0" borderId="17" xfId="18" applyFont="1" applyBorder="1" applyAlignment="1">
      <alignment vertical="center"/>
    </xf>
    <xf numFmtId="0" fontId="8" fillId="0" borderId="12" xfId="18" applyFont="1" applyBorder="1"/>
    <xf numFmtId="0" fontId="8" fillId="0" borderId="22" xfId="18" applyFont="1" applyFill="1" applyBorder="1" applyAlignment="1">
      <alignment vertical="center"/>
    </xf>
    <xf numFmtId="0" fontId="8" fillId="0" borderId="17" xfId="18" applyFont="1" applyFill="1" applyBorder="1" applyAlignment="1">
      <alignment horizontal="center" vertical="top" wrapText="1"/>
    </xf>
    <xf numFmtId="0" fontId="8" fillId="0" borderId="21" xfId="18" applyFont="1" applyBorder="1" applyAlignment="1">
      <alignment horizontal="left" vertical="center"/>
    </xf>
    <xf numFmtId="0" fontId="8" fillId="0" borderId="22" xfId="18" applyFont="1" applyBorder="1" applyAlignment="1">
      <alignment horizontal="left" vertical="center"/>
    </xf>
    <xf numFmtId="0" fontId="8" fillId="0" borderId="17" xfId="18" applyFont="1" applyFill="1" applyBorder="1" applyAlignment="1">
      <alignment horizontal="center" vertical="center" wrapText="1"/>
    </xf>
    <xf numFmtId="0" fontId="34" fillId="0" borderId="17" xfId="18" applyFont="1" applyFill="1" applyBorder="1" applyAlignment="1">
      <alignment horizontal="center" vertical="center"/>
    </xf>
    <xf numFmtId="0" fontId="34" fillId="0" borderId="17" xfId="18" applyFont="1" applyFill="1" applyBorder="1" applyAlignment="1">
      <alignment vertical="center"/>
    </xf>
    <xf numFmtId="0" fontId="34" fillId="0" borderId="17" xfId="18" applyFont="1" applyFill="1" applyBorder="1" applyAlignment="1">
      <alignment vertical="center" wrapText="1"/>
    </xf>
    <xf numFmtId="0" fontId="34" fillId="0" borderId="17" xfId="18" applyFont="1" applyFill="1" applyBorder="1" applyAlignment="1">
      <alignment horizontal="center" vertical="center" wrapText="1"/>
    </xf>
    <xf numFmtId="0" fontId="8" fillId="0" borderId="29" xfId="18" applyFont="1" applyBorder="1" applyAlignment="1">
      <alignment horizontal="left" vertical="center"/>
    </xf>
    <xf numFmtId="0" fontId="8" fillId="0" borderId="30" xfId="18" applyFont="1" applyBorder="1" applyAlignment="1">
      <alignment horizontal="left" vertical="center"/>
    </xf>
    <xf numFmtId="0" fontId="8" fillId="0" borderId="18" xfId="18" applyFont="1" applyFill="1" applyBorder="1" applyAlignment="1">
      <alignment horizontal="center" vertical="center" wrapText="1"/>
    </xf>
    <xf numFmtId="0" fontId="34" fillId="0" borderId="18" xfId="18" applyFont="1" applyFill="1" applyBorder="1" applyAlignment="1">
      <alignment horizontal="center" vertical="center"/>
    </xf>
    <xf numFmtId="0" fontId="34" fillId="0" borderId="18" xfId="18" applyFont="1" applyBorder="1" applyAlignment="1">
      <alignment vertical="center" wrapText="1"/>
    </xf>
    <xf numFmtId="0" fontId="34" fillId="0" borderId="18" xfId="18" applyFont="1" applyFill="1" applyBorder="1" applyAlignment="1">
      <alignment vertical="center"/>
    </xf>
    <xf numFmtId="0" fontId="34" fillId="0" borderId="18" xfId="18" applyFont="1" applyFill="1" applyBorder="1" applyAlignment="1">
      <alignment vertical="center" wrapText="1"/>
    </xf>
    <xf numFmtId="0" fontId="34" fillId="0" borderId="18" xfId="18" applyFont="1" applyFill="1" applyBorder="1" applyAlignment="1">
      <alignment horizontal="center" vertical="center" wrapText="1"/>
    </xf>
    <xf numFmtId="0" fontId="8" fillId="0" borderId="14" xfId="18" applyFont="1" applyBorder="1" applyAlignment="1">
      <alignment horizontal="left" vertical="center"/>
    </xf>
    <xf numFmtId="0" fontId="8" fillId="0" borderId="9" xfId="18" applyFont="1" applyFill="1" applyBorder="1" applyAlignment="1">
      <alignment horizontal="center" vertical="center" wrapText="1"/>
    </xf>
    <xf numFmtId="0" fontId="34" fillId="0" borderId="9" xfId="18" applyFont="1" applyFill="1" applyBorder="1" applyAlignment="1">
      <alignment horizontal="center" vertical="center"/>
    </xf>
    <xf numFmtId="0" fontId="34" fillId="0" borderId="9" xfId="18" applyFont="1" applyBorder="1" applyAlignment="1">
      <alignment vertical="center" wrapText="1"/>
    </xf>
    <xf numFmtId="0" fontId="34" fillId="0" borderId="9" xfId="18" applyFont="1" applyFill="1" applyBorder="1" applyAlignment="1">
      <alignment vertical="center"/>
    </xf>
    <xf numFmtId="0" fontId="34" fillId="0" borderId="9" xfId="18" applyFont="1" applyFill="1" applyBorder="1" applyAlignment="1">
      <alignment vertical="center" wrapText="1"/>
    </xf>
    <xf numFmtId="0" fontId="34" fillId="0" borderId="9" xfId="18" applyFont="1" applyFill="1" applyBorder="1" applyAlignment="1">
      <alignment horizontal="center" vertical="center" wrapText="1"/>
    </xf>
    <xf numFmtId="0" fontId="8" fillId="0" borderId="22" xfId="18" applyFont="1" applyFill="1" applyBorder="1" applyAlignment="1">
      <alignment horizontal="left" vertical="center"/>
    </xf>
    <xf numFmtId="0" fontId="8" fillId="0" borderId="17" xfId="18" applyFont="1" applyBorder="1" applyAlignment="1">
      <alignment horizontal="center" vertical="center"/>
    </xf>
    <xf numFmtId="0" fontId="8" fillId="0" borderId="17" xfId="18" applyFont="1" applyBorder="1" applyAlignment="1">
      <alignment vertical="center"/>
    </xf>
    <xf numFmtId="0" fontId="34" fillId="0" borderId="18" xfId="18" applyFont="1" applyBorder="1" applyAlignment="1">
      <alignment vertical="center"/>
    </xf>
    <xf numFmtId="0" fontId="38" fillId="0" borderId="0" xfId="18" applyFont="1" applyAlignment="1">
      <alignment horizontal="left" vertical="center"/>
    </xf>
    <xf numFmtId="0" fontId="34" fillId="0" borderId="0" xfId="18" applyFont="1" applyAlignment="1">
      <alignment horizontal="center"/>
    </xf>
    <xf numFmtId="0" fontId="34" fillId="0" borderId="2" xfId="18" applyFont="1" applyBorder="1" applyAlignment="1">
      <alignment horizontal="center" vertical="center"/>
    </xf>
    <xf numFmtId="0" fontId="34" fillId="0" borderId="2" xfId="18" applyFont="1" applyBorder="1" applyAlignment="1">
      <alignment vertical="center"/>
    </xf>
    <xf numFmtId="0" fontId="34" fillId="0" borderId="3" xfId="18" applyFont="1" applyBorder="1" applyAlignment="1">
      <alignment horizontal="center" vertical="center"/>
    </xf>
    <xf numFmtId="0" fontId="34" fillId="0" borderId="11" xfId="18" applyFont="1" applyBorder="1" applyAlignment="1">
      <alignment horizontal="center" vertical="center"/>
    </xf>
    <xf numFmtId="0" fontId="34" fillId="0" borderId="8" xfId="18" applyFont="1" applyBorder="1" applyAlignment="1">
      <alignment vertical="center"/>
    </xf>
    <xf numFmtId="0" fontId="34" fillId="0" borderId="4" xfId="18" applyFont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4" fillId="0" borderId="13" xfId="18" applyFont="1" applyBorder="1" applyAlignment="1">
      <alignment horizontal="center" vertical="center"/>
    </xf>
    <xf numFmtId="0" fontId="34" fillId="0" borderId="9" xfId="18" applyFont="1" applyBorder="1" applyAlignment="1">
      <alignment vertical="center"/>
    </xf>
    <xf numFmtId="0" fontId="34" fillId="0" borderId="14" xfId="18" applyFont="1" applyBorder="1" applyAlignment="1">
      <alignment horizontal="center" vertical="center"/>
    </xf>
    <xf numFmtId="0" fontId="34" fillId="0" borderId="9" xfId="18" applyFont="1" applyBorder="1" applyAlignment="1">
      <alignment horizontal="center" vertical="center"/>
    </xf>
    <xf numFmtId="0" fontId="34" fillId="0" borderId="15" xfId="18" applyFont="1" applyBorder="1" applyAlignment="1">
      <alignment horizontal="center" vertical="center"/>
    </xf>
    <xf numFmtId="0" fontId="34" fillId="0" borderId="1" xfId="18" applyFont="1" applyBorder="1" applyAlignment="1">
      <alignment horizontal="center" vertical="center"/>
    </xf>
    <xf numFmtId="0" fontId="34" fillId="0" borderId="8" xfId="18" applyFont="1" applyBorder="1" applyAlignment="1">
      <alignment horizontal="left" vertical="center" wrapText="1"/>
    </xf>
    <xf numFmtId="43" fontId="34" fillId="0" borderId="8" xfId="19" applyFont="1" applyBorder="1" applyAlignment="1">
      <alignment vertical="center" wrapText="1"/>
    </xf>
    <xf numFmtId="0" fontId="34" fillId="0" borderId="8" xfId="18" applyFont="1" applyBorder="1" applyAlignment="1">
      <alignment vertical="center" wrapText="1"/>
    </xf>
    <xf numFmtId="0" fontId="8" fillId="0" borderId="8" xfId="18" applyFont="1" applyBorder="1" applyAlignment="1">
      <alignment horizontal="right" vertical="center"/>
    </xf>
    <xf numFmtId="0" fontId="8" fillId="0" borderId="8" xfId="18" applyFont="1" applyFill="1" applyBorder="1" applyAlignment="1">
      <alignment horizontal="left" vertical="top" wrapText="1" indent="1"/>
    </xf>
    <xf numFmtId="0" fontId="34" fillId="0" borderId="8" xfId="18" applyFont="1" applyFill="1" applyBorder="1" applyAlignment="1">
      <alignment horizontal="left" vertical="top" wrapText="1" indent="4"/>
    </xf>
    <xf numFmtId="0" fontId="34" fillId="0" borderId="8" xfId="18" applyFont="1" applyFill="1" applyBorder="1" applyAlignment="1">
      <alignment horizontal="left" vertical="top" wrapText="1" indent="1"/>
    </xf>
    <xf numFmtId="0" fontId="34" fillId="0" borderId="8" xfId="18" applyFont="1" applyFill="1" applyBorder="1" applyAlignment="1">
      <alignment horizontal="center" vertical="center"/>
    </xf>
    <xf numFmtId="0" fontId="8" fillId="0" borderId="8" xfId="18" applyFont="1" applyFill="1" applyBorder="1" applyAlignment="1">
      <alignment horizontal="center" vertical="center" wrapText="1"/>
    </xf>
    <xf numFmtId="0" fontId="34" fillId="0" borderId="8" xfId="18" applyFont="1" applyFill="1" applyBorder="1" applyAlignment="1">
      <alignment horizontal="center" vertical="center" wrapText="1"/>
    </xf>
    <xf numFmtId="0" fontId="34" fillId="0" borderId="8" xfId="18" applyFont="1" applyFill="1" applyBorder="1" applyAlignment="1">
      <alignment vertical="center"/>
    </xf>
    <xf numFmtId="0" fontId="34" fillId="0" borderId="8" xfId="18" applyFont="1" applyFill="1" applyBorder="1" applyAlignment="1">
      <alignment vertical="center" wrapText="1"/>
    </xf>
    <xf numFmtId="0" fontId="8" fillId="0" borderId="0" xfId="18" applyFont="1" applyFill="1"/>
    <xf numFmtId="43" fontId="34" fillId="0" borderId="8" xfId="19" applyFont="1" applyFill="1" applyBorder="1" applyAlignment="1">
      <alignment vertical="center" wrapText="1"/>
    </xf>
    <xf numFmtId="0" fontId="34" fillId="0" borderId="8" xfId="18" applyFont="1" applyFill="1" applyBorder="1" applyAlignment="1">
      <alignment horizontal="left" vertical="center" wrapText="1"/>
    </xf>
    <xf numFmtId="43" fontId="34" fillId="0" borderId="8" xfId="19" applyFont="1" applyFill="1" applyBorder="1" applyAlignment="1">
      <alignment horizontal="center" vertical="center" wrapText="1"/>
    </xf>
    <xf numFmtId="43" fontId="8" fillId="0" borderId="8" xfId="19" applyFont="1" applyFill="1" applyBorder="1" applyAlignment="1">
      <alignment vertical="center" wrapText="1"/>
    </xf>
    <xf numFmtId="43" fontId="8" fillId="0" borderId="8" xfId="19" applyFont="1" applyFill="1" applyBorder="1" applyAlignment="1">
      <alignment horizontal="center" vertical="center" wrapText="1"/>
    </xf>
    <xf numFmtId="0" fontId="34" fillId="0" borderId="8" xfId="18" applyFont="1" applyFill="1" applyBorder="1" applyAlignment="1">
      <alignment vertical="top" wrapText="1"/>
    </xf>
    <xf numFmtId="43" fontId="34" fillId="0" borderId="8" xfId="19" applyFont="1" applyBorder="1" applyAlignment="1">
      <alignment horizontal="center" vertical="center"/>
    </xf>
    <xf numFmtId="0" fontId="8" fillId="0" borderId="8" xfId="18" applyFont="1" applyBorder="1" applyAlignment="1">
      <alignment vertical="center"/>
    </xf>
    <xf numFmtId="0" fontId="8" fillId="0" borderId="8" xfId="18" applyFont="1" applyBorder="1" applyAlignment="1">
      <alignment horizontal="center" vertical="center"/>
    </xf>
    <xf numFmtId="43" fontId="8" fillId="0" borderId="8" xfId="19" applyFont="1" applyBorder="1" applyAlignment="1">
      <alignment horizontal="center" vertical="center"/>
    </xf>
    <xf numFmtId="0" fontId="34" fillId="0" borderId="10" xfId="18" applyFont="1" applyBorder="1" applyAlignment="1">
      <alignment horizontal="center" vertical="center"/>
    </xf>
    <xf numFmtId="0" fontId="34" fillId="0" borderId="10" xfId="18" applyFont="1" applyBorder="1" applyAlignment="1">
      <alignment vertical="center"/>
    </xf>
    <xf numFmtId="0" fontId="34" fillId="0" borderId="0" xfId="18" applyFont="1"/>
    <xf numFmtId="0" fontId="39" fillId="0" borderId="0" xfId="18" applyFont="1" applyAlignment="1">
      <alignment vertical="center"/>
    </xf>
    <xf numFmtId="0" fontId="40" fillId="0" borderId="0" xfId="18" applyFont="1" applyAlignment="1">
      <alignment horizontal="center"/>
    </xf>
    <xf numFmtId="0" fontId="40" fillId="0" borderId="0" xfId="18" applyFont="1" applyAlignment="1">
      <alignment vertical="center"/>
    </xf>
    <xf numFmtId="0" fontId="40" fillId="0" borderId="0" xfId="18" applyFont="1" applyAlignment="1">
      <alignment horizontal="left" vertical="center"/>
    </xf>
    <xf numFmtId="0" fontId="39" fillId="0" borderId="0" xfId="18" applyFont="1"/>
    <xf numFmtId="0" fontId="40" fillId="0" borderId="0" xfId="18" applyFont="1" applyAlignment="1">
      <alignment horizontal="center" vertical="center"/>
    </xf>
    <xf numFmtId="0" fontId="39" fillId="0" borderId="0" xfId="18" applyFont="1" applyAlignment="1">
      <alignment horizontal="left" vertical="center"/>
    </xf>
    <xf numFmtId="0" fontId="8" fillId="0" borderId="0" xfId="18" applyFont="1" applyBorder="1"/>
    <xf numFmtId="0" fontId="37" fillId="0" borderId="0" xfId="0" applyFont="1"/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9" fillId="0" borderId="3" xfId="1" applyFont="1" applyBorder="1" applyAlignment="1">
      <alignment horizontal="left"/>
    </xf>
    <xf numFmtId="0" fontId="23" fillId="0" borderId="0" xfId="1" applyFont="1" applyAlignment="1">
      <alignment horizontal="left"/>
    </xf>
    <xf numFmtId="0" fontId="5" fillId="0" borderId="0" xfId="1" applyFont="1" applyAlignment="1">
      <alignment horizontal="left" vertical="top" wrapText="1"/>
    </xf>
    <xf numFmtId="0" fontId="23" fillId="2" borderId="10" xfId="1" applyFont="1" applyFill="1" applyBorder="1" applyAlignment="1">
      <alignment horizontal="center"/>
    </xf>
    <xf numFmtId="0" fontId="29" fillId="0" borderId="0" xfId="1" applyFont="1" applyAlignment="1">
      <alignment horizontal="left" wrapText="1"/>
    </xf>
    <xf numFmtId="49" fontId="29" fillId="0" borderId="0" xfId="1" applyNumberFormat="1" applyFont="1" applyAlignment="1">
      <alignment horizontal="left" wrapText="1"/>
    </xf>
    <xf numFmtId="0" fontId="29" fillId="0" borderId="0" xfId="1" applyFont="1" applyAlignment="1">
      <alignment horizontal="center"/>
    </xf>
    <xf numFmtId="49" fontId="23" fillId="6" borderId="9" xfId="1" applyNumberFormat="1" applyFont="1" applyFill="1" applyBorder="1" applyAlignment="1">
      <alignment horizontal="center" vertical="center" wrapText="1"/>
    </xf>
    <xf numFmtId="49" fontId="23" fillId="0" borderId="10" xfId="1" applyNumberFormat="1" applyFont="1" applyBorder="1" applyAlignment="1">
      <alignment horizontal="center"/>
    </xf>
    <xf numFmtId="49" fontId="23" fillId="7" borderId="9" xfId="1" applyNumberFormat="1" applyFont="1" applyFill="1" applyBorder="1" applyAlignment="1">
      <alignment horizontal="center" vertical="center" wrapText="1"/>
    </xf>
    <xf numFmtId="49" fontId="23" fillId="7" borderId="10" xfId="1" applyNumberFormat="1" applyFont="1" applyFill="1" applyBorder="1" applyAlignment="1">
      <alignment horizontal="center"/>
    </xf>
    <xf numFmtId="0" fontId="41" fillId="11" borderId="0" xfId="0" applyFont="1" applyFill="1" applyAlignment="1">
      <alignment horizontal="center"/>
    </xf>
    <xf numFmtId="189" fontId="41" fillId="11" borderId="12" xfId="20" applyNumberFormat="1" applyFont="1" applyFill="1" applyBorder="1" applyAlignment="1">
      <alignment horizontal="center" wrapText="1"/>
    </xf>
    <xf numFmtId="0" fontId="29" fillId="0" borderId="0" xfId="1" applyFont="1" applyAlignment="1">
      <alignment horizontal="center"/>
    </xf>
    <xf numFmtId="0" fontId="34" fillId="0" borderId="0" xfId="18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/>
    <xf numFmtId="49" fontId="3" fillId="0" borderId="0" xfId="12" applyNumberFormat="1" applyFont="1" applyAlignment="1">
      <alignment vertical="top"/>
    </xf>
    <xf numFmtId="0" fontId="3" fillId="0" borderId="0" xfId="12" applyFont="1" applyAlignment="1">
      <alignment vertical="top" wrapText="1"/>
    </xf>
    <xf numFmtId="0" fontId="3" fillId="0" borderId="0" xfId="12" applyFont="1" applyAlignment="1">
      <alignment horizontal="right"/>
    </xf>
    <xf numFmtId="49" fontId="3" fillId="0" borderId="0" xfId="12" applyNumberFormat="1" applyFont="1" applyAlignment="1">
      <alignment horizontal="left"/>
    </xf>
    <xf numFmtId="0" fontId="5" fillId="0" borderId="0" xfId="12" applyFont="1"/>
    <xf numFmtId="49" fontId="6" fillId="0" borderId="0" xfId="12" applyNumberFormat="1" applyFont="1" applyAlignment="1">
      <alignment vertical="top"/>
    </xf>
    <xf numFmtId="0" fontId="6" fillId="0" borderId="0" xfId="12" applyFont="1"/>
    <xf numFmtId="0" fontId="6" fillId="0" borderId="1" xfId="12" applyFont="1" applyBorder="1" applyAlignment="1"/>
    <xf numFmtId="0" fontId="6" fillId="0" borderId="0" xfId="12" applyFont="1" applyBorder="1" applyAlignment="1"/>
    <xf numFmtId="0" fontId="3" fillId="2" borderId="2" xfId="12" applyFont="1" applyFill="1" applyBorder="1" applyAlignment="1">
      <alignment horizontal="center"/>
    </xf>
    <xf numFmtId="49" fontId="3" fillId="2" borderId="2" xfId="12" applyNumberFormat="1" applyFont="1" applyFill="1" applyBorder="1" applyAlignment="1">
      <alignment horizontal="center" vertical="top"/>
    </xf>
    <xf numFmtId="0" fontId="3" fillId="2" borderId="8" xfId="12" applyFont="1" applyFill="1" applyBorder="1" applyAlignment="1">
      <alignment horizontal="center"/>
    </xf>
    <xf numFmtId="0" fontId="3" fillId="2" borderId="9" xfId="12" applyFont="1" applyFill="1" applyBorder="1" applyAlignment="1">
      <alignment horizontal="center"/>
    </xf>
    <xf numFmtId="49" fontId="3" fillId="2" borderId="9" xfId="12" applyNumberFormat="1" applyFont="1" applyFill="1" applyBorder="1" applyAlignment="1">
      <alignment vertical="top"/>
    </xf>
    <xf numFmtId="0" fontId="3" fillId="2" borderId="9" xfId="12" applyFont="1" applyFill="1" applyBorder="1"/>
    <xf numFmtId="189" fontId="42" fillId="0" borderId="2" xfId="20" applyNumberFormat="1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189" fontId="34" fillId="0" borderId="5" xfId="20" applyNumberFormat="1" applyFont="1" applyFill="1" applyBorder="1" applyAlignment="1">
      <alignment horizontal="center" vertical="top"/>
    </xf>
    <xf numFmtId="189" fontId="34" fillId="12" borderId="10" xfId="20" applyNumberFormat="1" applyFont="1" applyFill="1" applyBorder="1" applyAlignment="1">
      <alignment horizontal="center" vertical="top" wrapText="1"/>
    </xf>
    <xf numFmtId="0" fontId="22" fillId="13" borderId="17" xfId="15" applyFont="1" applyFill="1" applyBorder="1" applyAlignment="1">
      <alignment horizontal="left" wrapText="1"/>
    </xf>
    <xf numFmtId="192" fontId="23" fillId="13" borderId="19" xfId="3" applyNumberFormat="1" applyFont="1" applyFill="1" applyBorder="1" applyAlignment="1">
      <alignment horizontal="right"/>
    </xf>
    <xf numFmtId="0" fontId="26" fillId="13" borderId="17" xfId="15" applyFont="1" applyFill="1" applyBorder="1" applyAlignment="1">
      <alignment horizontal="left" wrapText="1"/>
    </xf>
    <xf numFmtId="192" fontId="43" fillId="0" borderId="17" xfId="1" applyNumberFormat="1" applyFont="1" applyFill="1" applyBorder="1" applyAlignment="1">
      <alignment horizontal="right"/>
    </xf>
    <xf numFmtId="0" fontId="22" fillId="14" borderId="21" xfId="15" applyFont="1" applyFill="1" applyBorder="1" applyAlignment="1">
      <alignment wrapText="1"/>
    </xf>
    <xf numFmtId="192" fontId="23" fillId="14" borderId="19" xfId="3" applyNumberFormat="1" applyFont="1" applyFill="1" applyBorder="1" applyAlignment="1">
      <alignment horizontal="right"/>
    </xf>
    <xf numFmtId="196" fontId="23" fillId="14" borderId="22" xfId="3" applyNumberFormat="1" applyFont="1" applyFill="1" applyBorder="1" applyAlignment="1">
      <alignment horizontal="center"/>
    </xf>
    <xf numFmtId="195" fontId="23" fillId="14" borderId="17" xfId="3" applyNumberFormat="1" applyFont="1" applyFill="1" applyBorder="1" applyAlignment="1">
      <alignment horizontal="right"/>
    </xf>
    <xf numFmtId="195" fontId="23" fillId="14" borderId="17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26" fillId="8" borderId="2" xfId="1" applyFont="1" applyFill="1" applyBorder="1" applyAlignment="1">
      <alignment horizontal="left" vertical="top" wrapText="1" indent="1"/>
    </xf>
    <xf numFmtId="49" fontId="26" fillId="9" borderId="2" xfId="1" applyNumberFormat="1" applyFont="1" applyFill="1" applyBorder="1" applyAlignment="1">
      <alignment horizontal="center" vertical="top" wrapText="1"/>
    </xf>
    <xf numFmtId="0" fontId="26" fillId="9" borderId="10" xfId="1" applyFont="1" applyFill="1" applyBorder="1" applyAlignment="1">
      <alignment horizontal="center" vertical="top" wrapText="1"/>
    </xf>
    <xf numFmtId="191" fontId="26" fillId="9" borderId="10" xfId="1" applyNumberFormat="1" applyFont="1" applyFill="1" applyBorder="1" applyAlignment="1">
      <alignment horizontal="center" vertical="top" wrapText="1"/>
    </xf>
    <xf numFmtId="190" fontId="26" fillId="3" borderId="9" xfId="1" applyNumberFormat="1" applyFont="1" applyFill="1" applyBorder="1" applyAlignment="1">
      <alignment horizontal="right" vertical="top" wrapText="1"/>
    </xf>
    <xf numFmtId="0" fontId="32" fillId="0" borderId="0" xfId="1" applyFont="1"/>
    <xf numFmtId="0" fontId="32" fillId="0" borderId="10" xfId="1" applyFont="1" applyBorder="1"/>
    <xf numFmtId="0" fontId="26" fillId="10" borderId="9" xfId="1" applyFont="1" applyFill="1" applyBorder="1" applyAlignment="1">
      <alignment horizontal="left" vertical="top" wrapText="1" indent="1"/>
    </xf>
    <xf numFmtId="49" fontId="26" fillId="10" borderId="9" xfId="1" applyNumberFormat="1" applyFont="1" applyFill="1" applyBorder="1" applyAlignment="1">
      <alignment horizontal="center" vertical="top" wrapText="1"/>
    </xf>
    <xf numFmtId="0" fontId="26" fillId="10" borderId="9" xfId="1" applyFont="1" applyFill="1" applyBorder="1" applyAlignment="1">
      <alignment horizontal="center" vertical="top" wrapText="1"/>
    </xf>
    <xf numFmtId="41" fontId="26" fillId="10" borderId="9" xfId="1" applyNumberFormat="1" applyFont="1" applyFill="1" applyBorder="1" applyAlignment="1">
      <alignment horizontal="center" vertical="top" wrapText="1"/>
    </xf>
    <xf numFmtId="0" fontId="26" fillId="8" borderId="2" xfId="1" applyFont="1" applyFill="1" applyBorder="1" applyAlignment="1">
      <alignment horizontal="left" vertical="top" wrapText="1" indent="2"/>
    </xf>
    <xf numFmtId="49" fontId="26" fillId="8" borderId="2" xfId="1" applyNumberFormat="1" applyFont="1" applyFill="1" applyBorder="1" applyAlignment="1">
      <alignment horizontal="center" vertical="top" wrapText="1"/>
    </xf>
    <xf numFmtId="0" fontId="26" fillId="8" borderId="10" xfId="1" applyFont="1" applyFill="1" applyBorder="1" applyAlignment="1">
      <alignment horizontal="center" vertical="top" wrapText="1"/>
    </xf>
    <xf numFmtId="0" fontId="26" fillId="4" borderId="9" xfId="1" applyFont="1" applyFill="1" applyBorder="1" applyAlignment="1">
      <alignment horizontal="left" vertical="top" wrapText="1" indent="2"/>
    </xf>
    <xf numFmtId="49" fontId="26" fillId="4" borderId="9" xfId="1" applyNumberFormat="1" applyFont="1" applyFill="1" applyBorder="1" applyAlignment="1">
      <alignment horizontal="center" vertical="top" wrapText="1"/>
    </xf>
    <xf numFmtId="0" fontId="26" fillId="4" borderId="9" xfId="1" applyFont="1" applyFill="1" applyBorder="1" applyAlignment="1">
      <alignment horizontal="center" vertical="top" wrapText="1"/>
    </xf>
    <xf numFmtId="0" fontId="26" fillId="4" borderId="9" xfId="1" applyFont="1" applyFill="1" applyBorder="1" applyAlignment="1">
      <alignment vertical="top" wrapText="1"/>
    </xf>
    <xf numFmtId="0" fontId="22" fillId="4" borderId="9" xfId="1" applyFont="1" applyFill="1" applyBorder="1" applyAlignment="1">
      <alignment vertical="top" wrapText="1"/>
    </xf>
    <xf numFmtId="0" fontId="18" fillId="0" borderId="0" xfId="0" applyFont="1"/>
    <xf numFmtId="0" fontId="32" fillId="0" borderId="10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6" fillId="12" borderId="8" xfId="1" applyNumberFormat="1" applyFont="1" applyFill="1" applyBorder="1" applyAlignment="1">
      <alignment vertical="top" wrapText="1"/>
    </xf>
    <xf numFmtId="0" fontId="18" fillId="12" borderId="8" xfId="1" applyFont="1" applyFill="1" applyBorder="1"/>
    <xf numFmtId="190" fontId="26" fillId="6" borderId="10" xfId="1" applyNumberFormat="1" applyFont="1" applyFill="1" applyBorder="1" applyAlignment="1">
      <alignment horizontal="right" vertical="top" wrapText="1"/>
    </xf>
    <xf numFmtId="43" fontId="26" fillId="12" borderId="8" xfId="3" applyFont="1" applyFill="1" applyBorder="1"/>
    <xf numFmtId="0" fontId="32" fillId="0" borderId="9" xfId="0" applyFont="1" applyBorder="1" applyAlignment="1">
      <alignment horizontal="center" vertical="top"/>
    </xf>
    <xf numFmtId="190" fontId="31" fillId="0" borderId="10" xfId="0" applyNumberFormat="1" applyFont="1" applyBorder="1" applyAlignment="1">
      <alignment horizontal="right" vertical="top" wrapText="1"/>
    </xf>
    <xf numFmtId="190" fontId="31" fillId="0" borderId="9" xfId="0" applyNumberFormat="1" applyFont="1" applyBorder="1" applyAlignment="1">
      <alignment horizontal="right" vertical="top" wrapText="1"/>
    </xf>
    <xf numFmtId="0" fontId="18" fillId="0" borderId="8" xfId="1" applyFont="1" applyBorder="1"/>
    <xf numFmtId="43" fontId="18" fillId="0" borderId="8" xfId="1" applyNumberFormat="1" applyFont="1" applyBorder="1"/>
    <xf numFmtId="198" fontId="32" fillId="0" borderId="0" xfId="1" applyNumberFormat="1" applyFont="1" applyAlignment="1">
      <alignment horizontal="left"/>
    </xf>
    <xf numFmtId="49" fontId="44" fillId="0" borderId="10" xfId="0" applyNumberFormat="1" applyFont="1" applyBorder="1" applyAlignment="1">
      <alignment horizontal="left" vertical="top" wrapText="1" indent="3"/>
    </xf>
    <xf numFmtId="49" fontId="18" fillId="0" borderId="0" xfId="0" applyNumberFormat="1" applyFont="1" applyAlignment="1">
      <alignment horizontal="left" vertical="top" wrapText="1"/>
    </xf>
    <xf numFmtId="193" fontId="23" fillId="0" borderId="10" xfId="1" applyNumberFormat="1" applyFont="1" applyBorder="1" applyAlignment="1">
      <alignment vertical="top" wrapText="1"/>
    </xf>
    <xf numFmtId="190" fontId="28" fillId="0" borderId="0" xfId="1" applyNumberFormat="1" applyFont="1" applyBorder="1"/>
    <xf numFmtId="190" fontId="28" fillId="0" borderId="0" xfId="1" applyNumberFormat="1" applyFont="1"/>
    <xf numFmtId="0" fontId="8" fillId="0" borderId="21" xfId="18" applyFont="1" applyBorder="1" applyAlignment="1">
      <alignment horizontal="left" vertical="center"/>
    </xf>
    <xf numFmtId="0" fontId="8" fillId="0" borderId="22" xfId="18" applyFont="1" applyBorder="1" applyAlignment="1">
      <alignment horizontal="left" vertical="center"/>
    </xf>
    <xf numFmtId="0" fontId="8" fillId="0" borderId="13" xfId="1" applyFont="1" applyFill="1" applyBorder="1" applyAlignment="1">
      <alignment horizontal="left"/>
    </xf>
    <xf numFmtId="0" fontId="5" fillId="0" borderId="1" xfId="12" applyFont="1" applyBorder="1"/>
    <xf numFmtId="0" fontId="8" fillId="0" borderId="15" xfId="18" applyFont="1" applyBorder="1" applyAlignment="1">
      <alignment horizontal="center" vertical="center"/>
    </xf>
    <xf numFmtId="0" fontId="8" fillId="0" borderId="12" xfId="18" applyFont="1" applyBorder="1" applyAlignment="1">
      <alignment horizontal="left" vertical="center"/>
    </xf>
    <xf numFmtId="0" fontId="8" fillId="0" borderId="16" xfId="18" applyFont="1" applyFill="1" applyBorder="1" applyAlignment="1">
      <alignment horizontal="center" vertical="top" wrapText="1"/>
    </xf>
    <xf numFmtId="0" fontId="8" fillId="0" borderId="9" xfId="18" applyFont="1" applyFill="1" applyBorder="1" applyAlignment="1">
      <alignment horizontal="center" vertical="top" wrapText="1"/>
    </xf>
    <xf numFmtId="0" fontId="8" fillId="0" borderId="2" xfId="18" applyFont="1" applyFill="1" applyBorder="1" applyAlignment="1">
      <alignment horizontal="center" vertical="center" wrapText="1"/>
    </xf>
    <xf numFmtId="0" fontId="34" fillId="0" borderId="2" xfId="18" applyFont="1" applyFill="1" applyBorder="1" applyAlignment="1">
      <alignment horizontal="center" vertical="center"/>
    </xf>
    <xf numFmtId="0" fontId="34" fillId="0" borderId="2" xfId="18" applyFont="1" applyBorder="1" applyAlignment="1">
      <alignment vertical="center" wrapText="1"/>
    </xf>
    <xf numFmtId="0" fontId="34" fillId="0" borderId="2" xfId="18" applyFont="1" applyFill="1" applyBorder="1" applyAlignment="1">
      <alignment vertical="center"/>
    </xf>
    <xf numFmtId="0" fontId="34" fillId="0" borderId="2" xfId="18" applyFont="1" applyFill="1" applyBorder="1" applyAlignment="1">
      <alignment vertical="center" wrapText="1"/>
    </xf>
    <xf numFmtId="0" fontId="34" fillId="0" borderId="2" xfId="18" applyFont="1" applyFill="1" applyBorder="1" applyAlignment="1">
      <alignment horizontal="center" vertical="center" wrapText="1"/>
    </xf>
    <xf numFmtId="0" fontId="8" fillId="0" borderId="8" xfId="18" applyFont="1" applyFill="1" applyBorder="1" applyAlignment="1">
      <alignment horizontal="center" vertical="top" wrapText="1"/>
    </xf>
    <xf numFmtId="0" fontId="8" fillId="0" borderId="18" xfId="18" applyFont="1" applyFill="1" applyBorder="1" applyAlignment="1">
      <alignment horizontal="center" vertical="top" wrapText="1"/>
    </xf>
    <xf numFmtId="0" fontId="8" fillId="0" borderId="2" xfId="18" applyFont="1" applyFill="1" applyBorder="1" applyAlignment="1">
      <alignment horizontal="center" vertical="top" wrapText="1"/>
    </xf>
    <xf numFmtId="0" fontId="8" fillId="0" borderId="13" xfId="18" applyFont="1" applyBorder="1" applyAlignment="1">
      <alignment vertical="center"/>
    </xf>
    <xf numFmtId="0" fontId="34" fillId="0" borderId="16" xfId="18" applyFont="1" applyFill="1" applyBorder="1" applyAlignment="1">
      <alignment horizontal="center" vertical="center" wrapText="1"/>
    </xf>
    <xf numFmtId="0" fontId="34" fillId="0" borderId="16" xfId="18" applyFont="1" applyFill="1" applyBorder="1" applyAlignment="1">
      <alignment horizontal="center" vertical="center"/>
    </xf>
    <xf numFmtId="0" fontId="34" fillId="0" borderId="16" xfId="18" applyFont="1" applyBorder="1" applyAlignment="1">
      <alignment vertical="center" wrapText="1"/>
    </xf>
    <xf numFmtId="0" fontId="34" fillId="0" borderId="16" xfId="18" applyFont="1" applyFill="1" applyBorder="1" applyAlignment="1">
      <alignment vertical="center"/>
    </xf>
    <xf numFmtId="0" fontId="34" fillId="0" borderId="16" xfId="18" applyFont="1" applyFill="1" applyBorder="1" applyAlignment="1">
      <alignment vertical="center" wrapText="1"/>
    </xf>
    <xf numFmtId="0" fontId="34" fillId="0" borderId="31" xfId="18" applyFont="1" applyBorder="1" applyAlignment="1">
      <alignment vertical="center" wrapText="1"/>
    </xf>
    <xf numFmtId="0" fontId="8" fillId="0" borderId="32" xfId="18" applyFont="1" applyBorder="1" applyAlignment="1">
      <alignment vertical="center" wrapText="1"/>
    </xf>
    <xf numFmtId="0" fontId="8" fillId="0" borderId="16" xfId="18" applyFont="1" applyFill="1" applyBorder="1" applyAlignment="1">
      <alignment horizontal="center" vertical="center" wrapText="1"/>
    </xf>
    <xf numFmtId="0" fontId="8" fillId="0" borderId="18" xfId="18" applyFont="1" applyBorder="1" applyAlignment="1">
      <alignment horizontal="center" vertical="center"/>
    </xf>
    <xf numFmtId="0" fontId="8" fillId="0" borderId="18" xfId="18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31" xfId="18" applyFont="1" applyBorder="1" applyAlignment="1">
      <alignment horizontal="left" vertical="center"/>
    </xf>
    <xf numFmtId="0" fontId="8" fillId="0" borderId="32" xfId="18" applyFont="1" applyBorder="1" applyAlignment="1">
      <alignment horizontal="left" vertical="center"/>
    </xf>
    <xf numFmtId="0" fontId="8" fillId="0" borderId="16" xfId="18" applyFont="1" applyBorder="1" applyAlignment="1">
      <alignment horizontal="center" vertical="center"/>
    </xf>
    <xf numFmtId="0" fontId="8" fillId="0" borderId="16" xfId="18" applyFont="1" applyBorder="1" applyAlignment="1">
      <alignment vertical="center"/>
    </xf>
    <xf numFmtId="0" fontId="8" fillId="0" borderId="13" xfId="18" applyFont="1" applyBorder="1" applyAlignment="1">
      <alignment horizontal="left" vertical="center"/>
    </xf>
    <xf numFmtId="0" fontId="8" fillId="0" borderId="31" xfId="18" applyFont="1" applyBorder="1"/>
    <xf numFmtId="0" fontId="8" fillId="0" borderId="32" xfId="18" applyFont="1" applyBorder="1" applyAlignment="1">
      <alignment vertical="center"/>
    </xf>
    <xf numFmtId="0" fontId="4" fillId="0" borderId="0" xfId="12" applyFont="1" applyAlignment="1">
      <alignment horizontal="center"/>
    </xf>
    <xf numFmtId="0" fontId="3" fillId="2" borderId="3" xfId="12" applyFont="1" applyFill="1" applyBorder="1" applyAlignment="1">
      <alignment horizontal="center"/>
    </xf>
    <xf numFmtId="0" fontId="3" fillId="2" borderId="4" xfId="12" applyFont="1" applyFill="1" applyBorder="1" applyAlignment="1">
      <alignment horizontal="center"/>
    </xf>
    <xf numFmtId="0" fontId="3" fillId="2" borderId="5" xfId="12" applyFont="1" applyFill="1" applyBorder="1" applyAlignment="1">
      <alignment horizontal="center"/>
    </xf>
    <xf numFmtId="0" fontId="3" fillId="2" borderId="6" xfId="12" applyFont="1" applyFill="1" applyBorder="1" applyAlignment="1">
      <alignment horizontal="center"/>
    </xf>
    <xf numFmtId="0" fontId="3" fillId="2" borderId="7" xfId="12" applyFont="1" applyFill="1" applyBorder="1" applyAlignment="1">
      <alignment horizontal="center"/>
    </xf>
    <xf numFmtId="0" fontId="19" fillId="0" borderId="12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9" fillId="0" borderId="13" xfId="1" applyFont="1" applyBorder="1" applyAlignment="1">
      <alignment horizontal="left"/>
    </xf>
    <xf numFmtId="0" fontId="19" fillId="0" borderId="14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19" fillId="0" borderId="15" xfId="1" applyFont="1" applyBorder="1" applyAlignment="1">
      <alignment horizontal="left"/>
    </xf>
    <xf numFmtId="0" fontId="19" fillId="0" borderId="14" xfId="1" applyFont="1" applyBorder="1" applyAlignment="1">
      <alignment vertical="top" wrapText="1"/>
    </xf>
    <xf numFmtId="0" fontId="19" fillId="0" borderId="1" xfId="1" applyFont="1" applyBorder="1" applyAlignment="1">
      <alignment vertical="top" wrapText="1"/>
    </xf>
    <xf numFmtId="0" fontId="19" fillId="0" borderId="15" xfId="1" applyFont="1" applyBorder="1" applyAlignment="1">
      <alignment vertical="top" wrapText="1"/>
    </xf>
    <xf numFmtId="0" fontId="19" fillId="0" borderId="3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19" fillId="0" borderId="4" xfId="1" applyFont="1" applyBorder="1" applyAlignment="1">
      <alignment horizontal="left"/>
    </xf>
    <xf numFmtId="0" fontId="19" fillId="0" borderId="12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9" fillId="0" borderId="5" xfId="1" applyFont="1" applyBorder="1" applyAlignment="1">
      <alignment vertical="top" wrapText="1"/>
    </xf>
    <xf numFmtId="0" fontId="19" fillId="0" borderId="6" xfId="1" applyFont="1" applyBorder="1" applyAlignment="1">
      <alignment vertical="top" wrapText="1"/>
    </xf>
    <xf numFmtId="0" fontId="19" fillId="0" borderId="7" xfId="1" applyFont="1" applyBorder="1" applyAlignment="1">
      <alignment vertical="top" wrapText="1"/>
    </xf>
    <xf numFmtId="0" fontId="23" fillId="2" borderId="5" xfId="1" applyFont="1" applyFill="1" applyBorder="1" applyAlignment="1">
      <alignment horizontal="center"/>
    </xf>
    <xf numFmtId="0" fontId="23" fillId="2" borderId="6" xfId="1" applyFont="1" applyFill="1" applyBorder="1" applyAlignment="1">
      <alignment horizontal="center"/>
    </xf>
    <xf numFmtId="0" fontId="23" fillId="2" borderId="7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3" fillId="2" borderId="10" xfId="1" applyFont="1" applyFill="1" applyBorder="1" applyAlignment="1">
      <alignment horizontal="center"/>
    </xf>
    <xf numFmtId="0" fontId="26" fillId="0" borderId="2" xfId="1" applyNumberFormat="1" applyFont="1" applyBorder="1" applyAlignment="1">
      <alignment horizontal="left" vertical="top" wrapText="1"/>
    </xf>
    <xf numFmtId="0" fontId="26" fillId="0" borderId="8" xfId="1" applyNumberFormat="1" applyFont="1" applyBorder="1" applyAlignment="1">
      <alignment horizontal="left" vertical="top" wrapText="1"/>
    </xf>
    <xf numFmtId="49" fontId="26" fillId="0" borderId="2" xfId="1" applyNumberFormat="1" applyFont="1" applyBorder="1" applyAlignment="1">
      <alignment horizontal="center" vertical="center" wrapText="1"/>
    </xf>
    <xf numFmtId="49" fontId="26" fillId="0" borderId="8" xfId="1" applyNumberFormat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49" fontId="26" fillId="0" borderId="9" xfId="1" applyNumberFormat="1" applyFont="1" applyBorder="1" applyAlignment="1">
      <alignment horizontal="center" vertical="center" wrapText="1"/>
    </xf>
    <xf numFmtId="49" fontId="26" fillId="0" borderId="5" xfId="1" applyNumberFormat="1" applyFont="1" applyBorder="1" applyAlignment="1">
      <alignment horizontal="left" vertical="top" wrapText="1"/>
    </xf>
    <xf numFmtId="49" fontId="26" fillId="0" borderId="6" xfId="1" applyNumberFormat="1" applyFont="1" applyBorder="1" applyAlignment="1">
      <alignment horizontal="left" vertical="top" wrapText="1"/>
    </xf>
    <xf numFmtId="49" fontId="26" fillId="0" borderId="7" xfId="1" applyNumberFormat="1" applyFont="1" applyBorder="1" applyAlignment="1">
      <alignment horizontal="left" vertical="top" wrapText="1"/>
    </xf>
    <xf numFmtId="0" fontId="23" fillId="0" borderId="24" xfId="1" applyFont="1" applyFill="1" applyBorder="1" applyAlignment="1">
      <alignment horizontal="left" vertical="top" wrapText="1"/>
    </xf>
    <xf numFmtId="0" fontId="23" fillId="0" borderId="25" xfId="1" applyFont="1" applyFill="1" applyBorder="1" applyAlignment="1">
      <alignment horizontal="left" vertical="top" wrapText="1"/>
    </xf>
    <xf numFmtId="190" fontId="35" fillId="0" borderId="24" xfId="1" applyNumberFormat="1" applyFont="1" applyFill="1" applyBorder="1" applyAlignment="1">
      <alignment horizontal="left" vertical="top" wrapText="1" indent="2"/>
    </xf>
    <xf numFmtId="190" fontId="29" fillId="0" borderId="25" xfId="1" applyNumberFormat="1" applyFont="1" applyFill="1" applyBorder="1" applyAlignment="1">
      <alignment horizontal="left" vertical="top" wrapText="1" indent="2"/>
    </xf>
    <xf numFmtId="190" fontId="29" fillId="0" borderId="26" xfId="1" applyNumberFormat="1" applyFont="1" applyFill="1" applyBorder="1" applyAlignment="1">
      <alignment horizontal="left" vertical="top" wrapText="1" indent="2"/>
    </xf>
    <xf numFmtId="49" fontId="32" fillId="0" borderId="5" xfId="0" applyNumberFormat="1" applyFont="1" applyBorder="1" applyAlignment="1">
      <alignment horizontal="left" vertical="top" wrapText="1"/>
    </xf>
    <xf numFmtId="49" fontId="32" fillId="0" borderId="6" xfId="0" applyNumberFormat="1" applyFont="1" applyBorder="1" applyAlignment="1">
      <alignment horizontal="left" vertical="top" wrapText="1"/>
    </xf>
    <xf numFmtId="49" fontId="32" fillId="0" borderId="7" xfId="0" applyNumberFormat="1" applyFont="1" applyBorder="1" applyAlignment="1">
      <alignment horizontal="left" vertical="top" wrapText="1"/>
    </xf>
    <xf numFmtId="49" fontId="23" fillId="6" borderId="2" xfId="1" applyNumberFormat="1" applyFont="1" applyFill="1" applyBorder="1" applyAlignment="1">
      <alignment horizontal="center" vertical="center" wrapText="1"/>
    </xf>
    <xf numFmtId="49" fontId="23" fillId="6" borderId="9" xfId="1" applyNumberFormat="1" applyFont="1" applyFill="1" applyBorder="1" applyAlignment="1">
      <alignment horizontal="center" vertical="center" wrapText="1"/>
    </xf>
    <xf numFmtId="49" fontId="23" fillId="0" borderId="10" xfId="1" applyNumberFormat="1" applyFont="1" applyBorder="1" applyAlignment="1">
      <alignment horizontal="center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49" fontId="23" fillId="7" borderId="2" xfId="1" applyNumberFormat="1" applyFont="1" applyFill="1" applyBorder="1" applyAlignment="1">
      <alignment horizontal="center" vertical="center" wrapText="1"/>
    </xf>
    <xf numFmtId="49" fontId="23" fillId="7" borderId="9" xfId="1" applyNumberFormat="1" applyFont="1" applyFill="1" applyBorder="1" applyAlignment="1">
      <alignment horizontal="center" vertical="center" wrapText="1"/>
    </xf>
    <xf numFmtId="49" fontId="23" fillId="7" borderId="10" xfId="1" applyNumberFormat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29" fillId="0" borderId="0" xfId="1" applyFont="1" applyAlignment="1">
      <alignment horizontal="left" wrapText="1"/>
    </xf>
    <xf numFmtId="49" fontId="29" fillId="0" borderId="0" xfId="1" applyNumberFormat="1" applyFont="1" applyAlignment="1">
      <alignment horizontal="left" wrapText="1"/>
    </xf>
    <xf numFmtId="0" fontId="34" fillId="0" borderId="3" xfId="18" applyFont="1" applyBorder="1" applyAlignment="1">
      <alignment horizontal="center" vertical="center"/>
    </xf>
    <xf numFmtId="0" fontId="34" fillId="0" borderId="11" xfId="18" applyFont="1" applyBorder="1" applyAlignment="1">
      <alignment horizontal="center" vertical="center"/>
    </xf>
    <xf numFmtId="0" fontId="34" fillId="0" borderId="12" xfId="18" applyFont="1" applyBorder="1" applyAlignment="1">
      <alignment horizontal="center" vertical="center"/>
    </xf>
    <xf numFmtId="0" fontId="34" fillId="0" borderId="0" xfId="18" applyFont="1" applyBorder="1" applyAlignment="1">
      <alignment horizontal="center" vertical="center"/>
    </xf>
    <xf numFmtId="0" fontId="34" fillId="0" borderId="14" xfId="18" applyFont="1" applyBorder="1" applyAlignment="1">
      <alignment horizontal="center" vertical="center"/>
    </xf>
    <xf numFmtId="0" fontId="34" fillId="0" borderId="1" xfId="18" applyFont="1" applyBorder="1" applyAlignment="1">
      <alignment horizontal="center" vertical="center"/>
    </xf>
    <xf numFmtId="0" fontId="34" fillId="0" borderId="2" xfId="18" applyFont="1" applyBorder="1" applyAlignment="1">
      <alignment horizontal="center" vertical="center" wrapText="1"/>
    </xf>
    <xf numFmtId="0" fontId="34" fillId="0" borderId="8" xfId="18" applyFont="1" applyBorder="1" applyAlignment="1">
      <alignment horizontal="center" vertical="center" wrapText="1"/>
    </xf>
    <xf numFmtId="0" fontId="34" fillId="0" borderId="9" xfId="18" applyFont="1" applyBorder="1" applyAlignment="1">
      <alignment horizontal="center" vertical="center" wrapText="1"/>
    </xf>
    <xf numFmtId="0" fontId="34" fillId="0" borderId="2" xfId="18" applyFont="1" applyBorder="1" applyAlignment="1">
      <alignment horizontal="center" vertical="center"/>
    </xf>
    <xf numFmtId="0" fontId="34" fillId="0" borderId="8" xfId="18" applyFont="1" applyBorder="1" applyAlignment="1">
      <alignment horizontal="center" vertical="center"/>
    </xf>
    <xf numFmtId="0" fontId="34" fillId="0" borderId="9" xfId="18" applyFont="1" applyBorder="1" applyAlignment="1">
      <alignment horizontal="center" vertical="center"/>
    </xf>
    <xf numFmtId="0" fontId="34" fillId="0" borderId="0" xfId="18" applyFont="1" applyAlignment="1">
      <alignment horizontal="center"/>
    </xf>
    <xf numFmtId="0" fontId="34" fillId="0" borderId="0" xfId="18" applyFont="1" applyAlignment="1">
      <alignment horizontal="center" vertical="center"/>
    </xf>
    <xf numFmtId="0" fontId="34" fillId="0" borderId="5" xfId="18" applyFont="1" applyBorder="1" applyAlignment="1">
      <alignment horizontal="center" vertical="center"/>
    </xf>
    <xf numFmtId="0" fontId="34" fillId="0" borderId="6" xfId="18" applyFont="1" applyBorder="1" applyAlignment="1">
      <alignment horizontal="center" vertical="center"/>
    </xf>
    <xf numFmtId="0" fontId="34" fillId="0" borderId="7" xfId="18" applyFont="1" applyBorder="1" applyAlignment="1">
      <alignment horizontal="center" vertical="center"/>
    </xf>
    <xf numFmtId="0" fontId="34" fillId="0" borderId="21" xfId="18" applyFont="1" applyBorder="1" applyAlignment="1">
      <alignment horizontal="left" vertical="center"/>
    </xf>
    <xf numFmtId="0" fontId="34" fillId="0" borderId="22" xfId="18" applyFont="1" applyBorder="1" applyAlignment="1">
      <alignment horizontal="left" vertical="center"/>
    </xf>
    <xf numFmtId="0" fontId="34" fillId="0" borderId="31" xfId="18" applyFont="1" applyBorder="1" applyAlignment="1">
      <alignment horizontal="left" vertical="center"/>
    </xf>
    <xf numFmtId="0" fontId="34" fillId="0" borderId="32" xfId="18" applyFont="1" applyBorder="1" applyAlignment="1">
      <alignment horizontal="left" vertical="center"/>
    </xf>
    <xf numFmtId="0" fontId="8" fillId="0" borderId="29" xfId="18" applyFont="1" applyBorder="1" applyAlignment="1">
      <alignment horizontal="left" vertical="center"/>
    </xf>
    <xf numFmtId="0" fontId="8" fillId="0" borderId="30" xfId="18" applyFont="1" applyBorder="1" applyAlignment="1">
      <alignment horizontal="left" vertical="center"/>
    </xf>
    <xf numFmtId="0" fontId="8" fillId="0" borderId="21" xfId="18" applyFont="1" applyBorder="1" applyAlignment="1">
      <alignment horizontal="left" vertical="center"/>
    </xf>
    <xf numFmtId="0" fontId="8" fillId="0" borderId="22" xfId="18" applyFont="1" applyBorder="1" applyAlignment="1">
      <alignment horizontal="left" vertical="center"/>
    </xf>
    <xf numFmtId="0" fontId="34" fillId="0" borderId="29" xfId="18" applyFont="1" applyBorder="1" applyAlignment="1">
      <alignment horizontal="left" vertical="center"/>
    </xf>
    <xf numFmtId="0" fontId="34" fillId="0" borderId="30" xfId="18" applyFont="1" applyBorder="1" applyAlignment="1">
      <alignment horizontal="left" vertical="center"/>
    </xf>
    <xf numFmtId="0" fontId="34" fillId="0" borderId="3" xfId="18" applyFont="1" applyBorder="1" applyAlignment="1">
      <alignment horizontal="left" vertical="center"/>
    </xf>
    <xf numFmtId="0" fontId="34" fillId="0" borderId="4" xfId="18" applyFont="1" applyBorder="1" applyAlignment="1">
      <alignment horizontal="left" vertical="center"/>
    </xf>
    <xf numFmtId="0" fontId="34" fillId="0" borderId="4" xfId="18" applyFont="1" applyBorder="1" applyAlignment="1">
      <alignment horizontal="center" vertical="center"/>
    </xf>
    <xf numFmtId="0" fontId="34" fillId="0" borderId="15" xfId="18" applyFont="1" applyBorder="1" applyAlignment="1">
      <alignment horizontal="center" vertical="center"/>
    </xf>
  </cellXfs>
  <cellStyles count="21">
    <cellStyle name="Comma 2" xfId="2" xr:uid="{00000000-0005-0000-0000-000000000000}"/>
    <cellStyle name="Comma 2 2" xfId="5" xr:uid="{00000000-0005-0000-0000-000001000000}"/>
    <cellStyle name="Comma 2 3" xfId="6" xr:uid="{00000000-0005-0000-0000-000002000000}"/>
    <cellStyle name="Comma 3" xfId="7" xr:uid="{00000000-0005-0000-0000-000003000000}"/>
    <cellStyle name="Comma 4" xfId="3" xr:uid="{00000000-0005-0000-0000-000004000000}"/>
    <cellStyle name="Comma 4 2" xfId="8" xr:uid="{00000000-0005-0000-0000-000005000000}"/>
    <cellStyle name="Comma 5" xfId="9" xr:uid="{00000000-0005-0000-0000-000006000000}"/>
    <cellStyle name="Comma 6" xfId="19" xr:uid="{00000000-0005-0000-0000-000007000000}"/>
    <cellStyle name="Normal 2" xfId="4" xr:uid="{00000000-0005-0000-0000-000009000000}"/>
    <cellStyle name="Normal 2 2" xfId="10" xr:uid="{00000000-0005-0000-0000-00000A000000}"/>
    <cellStyle name="Normal 3" xfId="11" xr:uid="{00000000-0005-0000-0000-00000B000000}"/>
    <cellStyle name="Normal 4" xfId="1" xr:uid="{00000000-0005-0000-0000-00000C000000}"/>
    <cellStyle name="Normal 4 2" xfId="12" xr:uid="{00000000-0005-0000-0000-00000D000000}"/>
    <cellStyle name="Normal 5" xfId="13" xr:uid="{00000000-0005-0000-0000-00000E000000}"/>
    <cellStyle name="Normal 6" xfId="14" xr:uid="{00000000-0005-0000-0000-00000F000000}"/>
    <cellStyle name="Normal 7" xfId="18" xr:uid="{00000000-0005-0000-0000-000010000000}"/>
    <cellStyle name="Normal_mask" xfId="15" xr:uid="{00000000-0005-0000-0000-000011000000}"/>
    <cellStyle name="จุลภาค" xfId="20" builtinId="3"/>
    <cellStyle name="ปกติ" xfId="0" builtinId="0"/>
    <cellStyle name="ปกติ 4" xfId="16" xr:uid="{00000000-0005-0000-0000-000012000000}"/>
    <cellStyle name="ปกติ 4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30BC73-1DE9-4C6B-959C-96D1B053F408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9AD5528-34DB-4F74-A1BF-5F327061DE6C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D48CF96-A343-415C-AFC0-DF0D64BCDA37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2C9C947-B499-4BD9-A5F4-37860E0DF619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BF2D816-F6A6-4429-A5B5-2AEA3409B2E6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32944E5-CF6C-4915-8A0C-904184E95E93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15EBC35F-43F5-4C20-890F-A8F4A5537158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9" name="Rectangle 11">
          <a:extLst>
            <a:ext uri="{FF2B5EF4-FFF2-40B4-BE49-F238E27FC236}">
              <a16:creationId xmlns:a16="http://schemas.microsoft.com/office/drawing/2014/main" id="{0281CA22-A3D6-476F-AECB-4F824421C19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0" name="Rectangle 12">
          <a:extLst>
            <a:ext uri="{FF2B5EF4-FFF2-40B4-BE49-F238E27FC236}">
              <a16:creationId xmlns:a16="http://schemas.microsoft.com/office/drawing/2014/main" id="{0F69F22A-754C-4B5A-A9FA-D9DF164021F0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91C293CE-2CEF-489E-9855-1CF88CA37B0F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2" name="Rectangle 14">
          <a:extLst>
            <a:ext uri="{FF2B5EF4-FFF2-40B4-BE49-F238E27FC236}">
              <a16:creationId xmlns:a16="http://schemas.microsoft.com/office/drawing/2014/main" id="{6A05BF2B-9F31-41E3-A130-3E29F3D41B08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D82D7D31-00A3-4E03-BFFB-65DA301D5EEF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94EACEC8-FC6F-4FB7-B578-05EC173DE2F7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0668A07D-CE88-4AB2-826C-1D1E0A8FDA5D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6" name="Rectangle 21">
          <a:extLst>
            <a:ext uri="{FF2B5EF4-FFF2-40B4-BE49-F238E27FC236}">
              <a16:creationId xmlns:a16="http://schemas.microsoft.com/office/drawing/2014/main" id="{268F7E80-BE51-4A35-AB31-E0A30DB2960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7F6BD483-E8EF-47C9-8406-2BBDEE6C87B3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8" name="Line 23">
          <a:extLst>
            <a:ext uri="{FF2B5EF4-FFF2-40B4-BE49-F238E27FC236}">
              <a16:creationId xmlns:a16="http://schemas.microsoft.com/office/drawing/2014/main" id="{8C59716F-84D3-4D1A-B0AE-0D299C9A8AB9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19" name="Rectangle 24">
          <a:extLst>
            <a:ext uri="{FF2B5EF4-FFF2-40B4-BE49-F238E27FC236}">
              <a16:creationId xmlns:a16="http://schemas.microsoft.com/office/drawing/2014/main" id="{07F71279-76E3-4A8F-875A-C5B58729179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0" name="Rectangle 25">
          <a:extLst>
            <a:ext uri="{FF2B5EF4-FFF2-40B4-BE49-F238E27FC236}">
              <a16:creationId xmlns:a16="http://schemas.microsoft.com/office/drawing/2014/main" id="{382D197C-3A89-4987-B190-BDC499AFFD79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1" name="Line 26">
          <a:extLst>
            <a:ext uri="{FF2B5EF4-FFF2-40B4-BE49-F238E27FC236}">
              <a16:creationId xmlns:a16="http://schemas.microsoft.com/office/drawing/2014/main" id="{F3C32D12-BFF6-4B30-BC6B-680B20D110A0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22" name="Line 28">
          <a:extLst>
            <a:ext uri="{FF2B5EF4-FFF2-40B4-BE49-F238E27FC236}">
              <a16:creationId xmlns:a16="http://schemas.microsoft.com/office/drawing/2014/main" id="{D67198F4-536A-4433-90B0-830E92E5E69F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85CF9E8E-1315-4B32-88BA-519F54927982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4" name="Rectangle 32">
          <a:extLst>
            <a:ext uri="{FF2B5EF4-FFF2-40B4-BE49-F238E27FC236}">
              <a16:creationId xmlns:a16="http://schemas.microsoft.com/office/drawing/2014/main" id="{D3D1C7A0-51E3-4610-902B-D4E289034560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5" name="Line 33">
          <a:extLst>
            <a:ext uri="{FF2B5EF4-FFF2-40B4-BE49-F238E27FC236}">
              <a16:creationId xmlns:a16="http://schemas.microsoft.com/office/drawing/2014/main" id="{B1426930-994A-4D88-9DE3-CA45CEAB3A01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6" name="Rectangle 34">
          <a:extLst>
            <a:ext uri="{FF2B5EF4-FFF2-40B4-BE49-F238E27FC236}">
              <a16:creationId xmlns:a16="http://schemas.microsoft.com/office/drawing/2014/main" id="{9F0527DB-CDA6-4ACF-BB04-073791CB401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7" name="Rectangle 35">
          <a:extLst>
            <a:ext uri="{FF2B5EF4-FFF2-40B4-BE49-F238E27FC236}">
              <a16:creationId xmlns:a16="http://schemas.microsoft.com/office/drawing/2014/main" id="{AF46BC6F-5292-4C93-BFF9-C942D84B8DC5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28" name="Line 36">
          <a:extLst>
            <a:ext uri="{FF2B5EF4-FFF2-40B4-BE49-F238E27FC236}">
              <a16:creationId xmlns:a16="http://schemas.microsoft.com/office/drawing/2014/main" id="{DD0F4D8F-A96C-4503-B078-18340661D060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29" name="Line 38">
          <a:extLst>
            <a:ext uri="{FF2B5EF4-FFF2-40B4-BE49-F238E27FC236}">
              <a16:creationId xmlns:a16="http://schemas.microsoft.com/office/drawing/2014/main" id="{2FB0BC75-7DA3-42E4-A180-5A53D6FE6A79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0" name="Rectangle 41">
          <a:extLst>
            <a:ext uri="{FF2B5EF4-FFF2-40B4-BE49-F238E27FC236}">
              <a16:creationId xmlns:a16="http://schemas.microsoft.com/office/drawing/2014/main" id="{ED4C046A-5971-4A36-91F9-1136FB4FB92E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1" name="Rectangle 42">
          <a:extLst>
            <a:ext uri="{FF2B5EF4-FFF2-40B4-BE49-F238E27FC236}">
              <a16:creationId xmlns:a16="http://schemas.microsoft.com/office/drawing/2014/main" id="{07E4A324-BD41-45DB-B3A3-465C68A5CC26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2" name="Line 43">
          <a:extLst>
            <a:ext uri="{FF2B5EF4-FFF2-40B4-BE49-F238E27FC236}">
              <a16:creationId xmlns:a16="http://schemas.microsoft.com/office/drawing/2014/main" id="{6DF1E97B-7B3A-4C02-BCB0-3C8141C3A61F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3" name="Rectangle 44">
          <a:extLst>
            <a:ext uri="{FF2B5EF4-FFF2-40B4-BE49-F238E27FC236}">
              <a16:creationId xmlns:a16="http://schemas.microsoft.com/office/drawing/2014/main" id="{47EB2801-A899-40C3-9E89-8CA4F23C32A9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4" name="Rectangle 45">
          <a:extLst>
            <a:ext uri="{FF2B5EF4-FFF2-40B4-BE49-F238E27FC236}">
              <a16:creationId xmlns:a16="http://schemas.microsoft.com/office/drawing/2014/main" id="{BA74B766-9F6E-430F-8047-F88BF445F92D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5" name="Line 46">
          <a:extLst>
            <a:ext uri="{FF2B5EF4-FFF2-40B4-BE49-F238E27FC236}">
              <a16:creationId xmlns:a16="http://schemas.microsoft.com/office/drawing/2014/main" id="{A23EDFBE-D09B-4B96-89FD-D67F8011C866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36" name="Line 48">
          <a:extLst>
            <a:ext uri="{FF2B5EF4-FFF2-40B4-BE49-F238E27FC236}">
              <a16:creationId xmlns:a16="http://schemas.microsoft.com/office/drawing/2014/main" id="{C9E83CF9-FCCD-48C3-8B57-7E9617E1C463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7" name="Rectangle 51">
          <a:extLst>
            <a:ext uri="{FF2B5EF4-FFF2-40B4-BE49-F238E27FC236}">
              <a16:creationId xmlns:a16="http://schemas.microsoft.com/office/drawing/2014/main" id="{44C5A07C-20C1-4D40-975E-262D30BE5861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8" name="Rectangle 52">
          <a:extLst>
            <a:ext uri="{FF2B5EF4-FFF2-40B4-BE49-F238E27FC236}">
              <a16:creationId xmlns:a16="http://schemas.microsoft.com/office/drawing/2014/main" id="{3CDF56B8-66FA-4F72-BE16-23295B6E333E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39" name="Line 53">
          <a:extLst>
            <a:ext uri="{FF2B5EF4-FFF2-40B4-BE49-F238E27FC236}">
              <a16:creationId xmlns:a16="http://schemas.microsoft.com/office/drawing/2014/main" id="{D6759161-48F2-4FD9-B9F1-6C3941A83FF0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0" name="Rectangle 54">
          <a:extLst>
            <a:ext uri="{FF2B5EF4-FFF2-40B4-BE49-F238E27FC236}">
              <a16:creationId xmlns:a16="http://schemas.microsoft.com/office/drawing/2014/main" id="{67F26131-3F8D-4416-AD7A-44281F8ECBE5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1" name="Rectangle 55">
          <a:extLst>
            <a:ext uri="{FF2B5EF4-FFF2-40B4-BE49-F238E27FC236}">
              <a16:creationId xmlns:a16="http://schemas.microsoft.com/office/drawing/2014/main" id="{16057E6F-4A18-4840-BCB8-935DD9F61FC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2" name="Line 56">
          <a:extLst>
            <a:ext uri="{FF2B5EF4-FFF2-40B4-BE49-F238E27FC236}">
              <a16:creationId xmlns:a16="http://schemas.microsoft.com/office/drawing/2014/main" id="{BD34ECA2-2119-4A27-8D6B-BF8A39E92EB4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43" name="Line 58">
          <a:extLst>
            <a:ext uri="{FF2B5EF4-FFF2-40B4-BE49-F238E27FC236}">
              <a16:creationId xmlns:a16="http://schemas.microsoft.com/office/drawing/2014/main" id="{DD66F8B7-3E80-4685-BF9E-A21DEEC69E79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4" name="Rectangle 61">
          <a:extLst>
            <a:ext uri="{FF2B5EF4-FFF2-40B4-BE49-F238E27FC236}">
              <a16:creationId xmlns:a16="http://schemas.microsoft.com/office/drawing/2014/main" id="{272589F9-5E79-47CC-962F-46C7DF7B21EE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5" name="Rectangle 62">
          <a:extLst>
            <a:ext uri="{FF2B5EF4-FFF2-40B4-BE49-F238E27FC236}">
              <a16:creationId xmlns:a16="http://schemas.microsoft.com/office/drawing/2014/main" id="{713B5912-9370-45C2-8B42-56F260E34CDA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6" name="Line 63">
          <a:extLst>
            <a:ext uri="{FF2B5EF4-FFF2-40B4-BE49-F238E27FC236}">
              <a16:creationId xmlns:a16="http://schemas.microsoft.com/office/drawing/2014/main" id="{9E4FFC1A-F532-4A2D-B29F-A330B6A6BBC4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7" name="Rectangle 64">
          <a:extLst>
            <a:ext uri="{FF2B5EF4-FFF2-40B4-BE49-F238E27FC236}">
              <a16:creationId xmlns:a16="http://schemas.microsoft.com/office/drawing/2014/main" id="{0B13ECA4-F0B2-4BF8-9732-4BB78F9F05B8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8" name="Rectangle 65">
          <a:extLst>
            <a:ext uri="{FF2B5EF4-FFF2-40B4-BE49-F238E27FC236}">
              <a16:creationId xmlns:a16="http://schemas.microsoft.com/office/drawing/2014/main" id="{2D0B8144-2D18-4CD7-BEBD-8D2802CB9177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49" name="Line 66">
          <a:extLst>
            <a:ext uri="{FF2B5EF4-FFF2-40B4-BE49-F238E27FC236}">
              <a16:creationId xmlns:a16="http://schemas.microsoft.com/office/drawing/2014/main" id="{0C9BBC03-9961-46EB-8EA7-335A1C0B11EB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50" name="Line 68">
          <a:extLst>
            <a:ext uri="{FF2B5EF4-FFF2-40B4-BE49-F238E27FC236}">
              <a16:creationId xmlns:a16="http://schemas.microsoft.com/office/drawing/2014/main" id="{5D748B47-456B-4A16-82F2-97235044C7ED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1" name="Rectangle 71">
          <a:extLst>
            <a:ext uri="{FF2B5EF4-FFF2-40B4-BE49-F238E27FC236}">
              <a16:creationId xmlns:a16="http://schemas.microsoft.com/office/drawing/2014/main" id="{0CBB1634-5B13-4E90-82DA-91206670A936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2" name="Rectangle 72">
          <a:extLst>
            <a:ext uri="{FF2B5EF4-FFF2-40B4-BE49-F238E27FC236}">
              <a16:creationId xmlns:a16="http://schemas.microsoft.com/office/drawing/2014/main" id="{B3A2C134-86DB-4B52-8D00-32A33885F5C3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3" name="Line 73">
          <a:extLst>
            <a:ext uri="{FF2B5EF4-FFF2-40B4-BE49-F238E27FC236}">
              <a16:creationId xmlns:a16="http://schemas.microsoft.com/office/drawing/2014/main" id="{489CCDED-0D35-467D-80AC-5B0945B3798E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4" name="Rectangle 74">
          <a:extLst>
            <a:ext uri="{FF2B5EF4-FFF2-40B4-BE49-F238E27FC236}">
              <a16:creationId xmlns:a16="http://schemas.microsoft.com/office/drawing/2014/main" id="{C5B60A1B-46A7-422E-960A-F39F3F848EAA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5" name="Rectangle 75">
          <a:extLst>
            <a:ext uri="{FF2B5EF4-FFF2-40B4-BE49-F238E27FC236}">
              <a16:creationId xmlns:a16="http://schemas.microsoft.com/office/drawing/2014/main" id="{CB445BA9-9FB7-46EC-9FD3-F0045AD19164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6" name="Line 76">
          <a:extLst>
            <a:ext uri="{FF2B5EF4-FFF2-40B4-BE49-F238E27FC236}">
              <a16:creationId xmlns:a16="http://schemas.microsoft.com/office/drawing/2014/main" id="{9EDDE14F-44A7-4006-BA0F-0CC07E37787E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57" name="Line 78">
          <a:extLst>
            <a:ext uri="{FF2B5EF4-FFF2-40B4-BE49-F238E27FC236}">
              <a16:creationId xmlns:a16="http://schemas.microsoft.com/office/drawing/2014/main" id="{CF90AE9B-A890-4DD8-A2B1-1791929CA281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8" name="Rectangle 81">
          <a:extLst>
            <a:ext uri="{FF2B5EF4-FFF2-40B4-BE49-F238E27FC236}">
              <a16:creationId xmlns:a16="http://schemas.microsoft.com/office/drawing/2014/main" id="{C6C2CDE5-0BD6-41A4-9BB9-C51FC056B36F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59" name="Rectangle 82">
          <a:extLst>
            <a:ext uri="{FF2B5EF4-FFF2-40B4-BE49-F238E27FC236}">
              <a16:creationId xmlns:a16="http://schemas.microsoft.com/office/drawing/2014/main" id="{92EBF77C-E07C-436E-B9DC-BA86CF090ADC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60" name="Line 83">
          <a:extLst>
            <a:ext uri="{FF2B5EF4-FFF2-40B4-BE49-F238E27FC236}">
              <a16:creationId xmlns:a16="http://schemas.microsoft.com/office/drawing/2014/main" id="{2C81F8B3-28F0-44C7-BA59-2848B901F725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61" name="Rectangle 84">
          <a:extLst>
            <a:ext uri="{FF2B5EF4-FFF2-40B4-BE49-F238E27FC236}">
              <a16:creationId xmlns:a16="http://schemas.microsoft.com/office/drawing/2014/main" id="{F68EAAFA-7AC2-40F2-B80E-DD38E54FB8B0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62" name="Rectangle 85">
          <a:extLst>
            <a:ext uri="{FF2B5EF4-FFF2-40B4-BE49-F238E27FC236}">
              <a16:creationId xmlns:a16="http://schemas.microsoft.com/office/drawing/2014/main" id="{E8E8F4ED-2045-4471-847E-65C592A2569C}"/>
            </a:ext>
          </a:extLst>
        </xdr:cNvPr>
        <xdr:cNvSpPr>
          <a:spLocks noChangeArrowheads="1"/>
        </xdr:cNvSpPr>
      </xdr:nvSpPr>
      <xdr:spPr bwMode="auto">
        <a:xfrm>
          <a:off x="62579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381000</xdr:colOff>
      <xdr:row>0</xdr:row>
      <xdr:rowOff>0</xdr:rowOff>
    </xdr:to>
    <xdr:sp macro="" textlink="">
      <xdr:nvSpPr>
        <xdr:cNvPr id="63" name="Line 86">
          <a:extLst>
            <a:ext uri="{FF2B5EF4-FFF2-40B4-BE49-F238E27FC236}">
              <a16:creationId xmlns:a16="http://schemas.microsoft.com/office/drawing/2014/main" id="{1698E895-F396-488B-86BC-ECC222E93ADF}"/>
            </a:ext>
          </a:extLst>
        </xdr:cNvPr>
        <xdr:cNvSpPr>
          <a:spLocks noChangeShapeType="1"/>
        </xdr:cNvSpPr>
      </xdr:nvSpPr>
      <xdr:spPr bwMode="auto">
        <a:xfrm flipV="1">
          <a:off x="6296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64" name="Line 88">
          <a:extLst>
            <a:ext uri="{FF2B5EF4-FFF2-40B4-BE49-F238E27FC236}">
              <a16:creationId xmlns:a16="http://schemas.microsoft.com/office/drawing/2014/main" id="{36962049-F12D-4AEC-81C9-CF5D13F86228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5" name="Rectangle 91">
          <a:extLst>
            <a:ext uri="{FF2B5EF4-FFF2-40B4-BE49-F238E27FC236}">
              <a16:creationId xmlns:a16="http://schemas.microsoft.com/office/drawing/2014/main" id="{92896C25-4C6E-49A0-BDCC-3C4A315CF7B3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6" name="Line 92">
          <a:extLst>
            <a:ext uri="{FF2B5EF4-FFF2-40B4-BE49-F238E27FC236}">
              <a16:creationId xmlns:a16="http://schemas.microsoft.com/office/drawing/2014/main" id="{414B641A-BF07-47E9-85AF-386DC9921D66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7" name="Rectangle 93">
          <a:extLst>
            <a:ext uri="{FF2B5EF4-FFF2-40B4-BE49-F238E27FC236}">
              <a16:creationId xmlns:a16="http://schemas.microsoft.com/office/drawing/2014/main" id="{7723F76C-7E1D-4AAB-B1D0-93C2939A2F0E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8" name="Rectangle 94">
          <a:extLst>
            <a:ext uri="{FF2B5EF4-FFF2-40B4-BE49-F238E27FC236}">
              <a16:creationId xmlns:a16="http://schemas.microsoft.com/office/drawing/2014/main" id="{E1B4C8E6-5335-4072-82E2-425E1407FF21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69" name="Rectangle 95">
          <a:extLst>
            <a:ext uri="{FF2B5EF4-FFF2-40B4-BE49-F238E27FC236}">
              <a16:creationId xmlns:a16="http://schemas.microsoft.com/office/drawing/2014/main" id="{CA2F1333-BC07-4335-B31E-65E8B87A4DE9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0" name="Line 96">
          <a:extLst>
            <a:ext uri="{FF2B5EF4-FFF2-40B4-BE49-F238E27FC236}">
              <a16:creationId xmlns:a16="http://schemas.microsoft.com/office/drawing/2014/main" id="{BC9F1EA6-59DB-44D2-B2EB-65A4888597A2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71" name="Line 98">
          <a:extLst>
            <a:ext uri="{FF2B5EF4-FFF2-40B4-BE49-F238E27FC236}">
              <a16:creationId xmlns:a16="http://schemas.microsoft.com/office/drawing/2014/main" id="{D3AA3E88-5034-4054-A3B4-502A663FCCA9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2" name="Rectangle 100">
          <a:extLst>
            <a:ext uri="{FF2B5EF4-FFF2-40B4-BE49-F238E27FC236}">
              <a16:creationId xmlns:a16="http://schemas.microsoft.com/office/drawing/2014/main" id="{AD65BD3A-A036-4AD8-9EC5-2B3393016535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3" name="Line 101">
          <a:extLst>
            <a:ext uri="{FF2B5EF4-FFF2-40B4-BE49-F238E27FC236}">
              <a16:creationId xmlns:a16="http://schemas.microsoft.com/office/drawing/2014/main" id="{75A7D2C9-A7B3-4E6C-B383-E937D8F7DB09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4" name="Rectangle 102">
          <a:extLst>
            <a:ext uri="{FF2B5EF4-FFF2-40B4-BE49-F238E27FC236}">
              <a16:creationId xmlns:a16="http://schemas.microsoft.com/office/drawing/2014/main" id="{6E93FE11-D715-46F0-B65F-2EE92AD716F6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5" name="Rectangle 103">
          <a:extLst>
            <a:ext uri="{FF2B5EF4-FFF2-40B4-BE49-F238E27FC236}">
              <a16:creationId xmlns:a16="http://schemas.microsoft.com/office/drawing/2014/main" id="{F6910D61-4434-4827-929F-51037DE8BBF7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6" name="Rectangle 104">
          <a:extLst>
            <a:ext uri="{FF2B5EF4-FFF2-40B4-BE49-F238E27FC236}">
              <a16:creationId xmlns:a16="http://schemas.microsoft.com/office/drawing/2014/main" id="{9C6259E1-0D7C-49CA-A9B7-605537FE5FFD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77" name="Line 105">
          <a:extLst>
            <a:ext uri="{FF2B5EF4-FFF2-40B4-BE49-F238E27FC236}">
              <a16:creationId xmlns:a16="http://schemas.microsoft.com/office/drawing/2014/main" id="{ECC991C8-3518-4685-A496-61114F265082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78" name="Line 107">
          <a:extLst>
            <a:ext uri="{FF2B5EF4-FFF2-40B4-BE49-F238E27FC236}">
              <a16:creationId xmlns:a16="http://schemas.microsoft.com/office/drawing/2014/main" id="{E72ACF7A-E573-472D-9DBB-004120FC4421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79" name="Line 110">
          <a:extLst>
            <a:ext uri="{FF2B5EF4-FFF2-40B4-BE49-F238E27FC236}">
              <a16:creationId xmlns:a16="http://schemas.microsoft.com/office/drawing/2014/main" id="{4190E1C4-B980-42C4-9013-1A23B6D74B04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0" name="Rectangle 112">
          <a:extLst>
            <a:ext uri="{FF2B5EF4-FFF2-40B4-BE49-F238E27FC236}">
              <a16:creationId xmlns:a16="http://schemas.microsoft.com/office/drawing/2014/main" id="{8471E273-0EE2-4A6C-8009-3DD4F96D963F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1" name="Line 113">
          <a:extLst>
            <a:ext uri="{FF2B5EF4-FFF2-40B4-BE49-F238E27FC236}">
              <a16:creationId xmlns:a16="http://schemas.microsoft.com/office/drawing/2014/main" id="{DB9180F8-64F6-41FD-8B56-29280409F857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2" name="Rectangle 114">
          <a:extLst>
            <a:ext uri="{FF2B5EF4-FFF2-40B4-BE49-F238E27FC236}">
              <a16:creationId xmlns:a16="http://schemas.microsoft.com/office/drawing/2014/main" id="{C0467B17-0E2B-4CB0-A6A4-59ACC4E084AF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3" name="Rectangle 115">
          <a:extLst>
            <a:ext uri="{FF2B5EF4-FFF2-40B4-BE49-F238E27FC236}">
              <a16:creationId xmlns:a16="http://schemas.microsoft.com/office/drawing/2014/main" id="{11714618-41CB-4B52-BD8D-7FA9F29AF186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4" name="Rectangle 116">
          <a:extLst>
            <a:ext uri="{FF2B5EF4-FFF2-40B4-BE49-F238E27FC236}">
              <a16:creationId xmlns:a16="http://schemas.microsoft.com/office/drawing/2014/main" id="{FF6EC627-5230-49E7-A0E9-7791547E6072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5" name="Line 117">
          <a:extLst>
            <a:ext uri="{FF2B5EF4-FFF2-40B4-BE49-F238E27FC236}">
              <a16:creationId xmlns:a16="http://schemas.microsoft.com/office/drawing/2014/main" id="{EB0CA89D-8289-4675-B1AD-C11350733759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" name="Line 119">
          <a:extLst>
            <a:ext uri="{FF2B5EF4-FFF2-40B4-BE49-F238E27FC236}">
              <a16:creationId xmlns:a16="http://schemas.microsoft.com/office/drawing/2014/main" id="{9D7CB3AE-7408-43CF-AC9B-B2341084B309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7" name="Line 122">
          <a:extLst>
            <a:ext uri="{FF2B5EF4-FFF2-40B4-BE49-F238E27FC236}">
              <a16:creationId xmlns:a16="http://schemas.microsoft.com/office/drawing/2014/main" id="{A283E7EE-D642-4EBA-9110-E1A136AE70A2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8" name="Rectangle 20">
          <a:extLst>
            <a:ext uri="{FF2B5EF4-FFF2-40B4-BE49-F238E27FC236}">
              <a16:creationId xmlns:a16="http://schemas.microsoft.com/office/drawing/2014/main" id="{1272F664-903F-4A3D-A25B-9CC50A674EB7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89" name="Line 21">
          <a:extLst>
            <a:ext uri="{FF2B5EF4-FFF2-40B4-BE49-F238E27FC236}">
              <a16:creationId xmlns:a16="http://schemas.microsoft.com/office/drawing/2014/main" id="{E17DCBE8-CE67-4666-B18B-659B23490D64}"/>
            </a:ext>
          </a:extLst>
        </xdr:cNvPr>
        <xdr:cNvSpPr>
          <a:spLocks noChangeShapeType="1"/>
        </xdr:cNvSpPr>
      </xdr:nvSpPr>
      <xdr:spPr bwMode="auto">
        <a:xfrm flipV="1">
          <a:off x="7077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90" name="Line 27">
          <a:extLst>
            <a:ext uri="{FF2B5EF4-FFF2-40B4-BE49-F238E27FC236}">
              <a16:creationId xmlns:a16="http://schemas.microsoft.com/office/drawing/2014/main" id="{216BA10D-3CB9-4577-8202-AB160B656010}"/>
            </a:ext>
          </a:extLst>
        </xdr:cNvPr>
        <xdr:cNvSpPr>
          <a:spLocks noChangeShapeType="1"/>
        </xdr:cNvSpPr>
      </xdr:nvSpPr>
      <xdr:spPr bwMode="auto">
        <a:xfrm flipV="1">
          <a:off x="137255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514350</xdr:colOff>
      <xdr:row>0</xdr:row>
      <xdr:rowOff>0</xdr:rowOff>
    </xdr:to>
    <xdr:sp macro="" textlink="">
      <xdr:nvSpPr>
        <xdr:cNvPr id="91" name="Rectangle 22">
          <a:extLst>
            <a:ext uri="{FF2B5EF4-FFF2-40B4-BE49-F238E27FC236}">
              <a16:creationId xmlns:a16="http://schemas.microsoft.com/office/drawing/2014/main" id="{7E356F83-4635-4B2B-B7EC-047F6707E24A}"/>
            </a:ext>
          </a:extLst>
        </xdr:cNvPr>
        <xdr:cNvSpPr>
          <a:spLocks noChangeArrowheads="1"/>
        </xdr:cNvSpPr>
      </xdr:nvSpPr>
      <xdr:spPr bwMode="auto">
        <a:xfrm>
          <a:off x="702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219075</xdr:colOff>
      <xdr:row>2</xdr:row>
      <xdr:rowOff>0</xdr:rowOff>
    </xdr:from>
    <xdr:to>
      <xdr:col>15</xdr:col>
      <xdr:colOff>466725</xdr:colOff>
      <xdr:row>2</xdr:row>
      <xdr:rowOff>238125</xdr:rowOff>
    </xdr:to>
    <xdr:sp macro="" textlink="">
      <xdr:nvSpPr>
        <xdr:cNvPr id="92" name="Rectangle 26">
          <a:extLst>
            <a:ext uri="{FF2B5EF4-FFF2-40B4-BE49-F238E27FC236}">
              <a16:creationId xmlns:a16="http://schemas.microsoft.com/office/drawing/2014/main" id="{FF134F52-9FED-4270-8222-640E1A0E20CF}"/>
            </a:ext>
          </a:extLst>
        </xdr:cNvPr>
        <xdr:cNvSpPr>
          <a:spLocks noChangeArrowheads="1"/>
        </xdr:cNvSpPr>
      </xdr:nvSpPr>
      <xdr:spPr bwMode="auto">
        <a:xfrm>
          <a:off x="14782800" y="628650"/>
          <a:ext cx="247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219075</xdr:colOff>
      <xdr:row>3</xdr:row>
      <xdr:rowOff>47625</xdr:rowOff>
    </xdr:from>
    <xdr:to>
      <xdr:col>15</xdr:col>
      <xdr:colOff>476250</xdr:colOff>
      <xdr:row>3</xdr:row>
      <xdr:rowOff>276225</xdr:rowOff>
    </xdr:to>
    <xdr:sp macro="" textlink="">
      <xdr:nvSpPr>
        <xdr:cNvPr id="93" name="Rectangle 26">
          <a:extLst>
            <a:ext uri="{FF2B5EF4-FFF2-40B4-BE49-F238E27FC236}">
              <a16:creationId xmlns:a16="http://schemas.microsoft.com/office/drawing/2014/main" id="{882DE33A-C733-4343-8FD3-80CC79B1A394}"/>
            </a:ext>
          </a:extLst>
        </xdr:cNvPr>
        <xdr:cNvSpPr>
          <a:spLocks noChangeArrowheads="1"/>
        </xdr:cNvSpPr>
      </xdr:nvSpPr>
      <xdr:spPr bwMode="auto">
        <a:xfrm>
          <a:off x="14782800" y="962025"/>
          <a:ext cx="257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276225</xdr:colOff>
      <xdr:row>2</xdr:row>
      <xdr:rowOff>47625</xdr:rowOff>
    </xdr:from>
    <xdr:to>
      <xdr:col>15</xdr:col>
      <xdr:colOff>438150</xdr:colOff>
      <xdr:row>2</xdr:row>
      <xdr:rowOff>200025</xdr:rowOff>
    </xdr:to>
    <xdr:sp macro="" textlink="">
      <xdr:nvSpPr>
        <xdr:cNvPr id="94" name="Line 27">
          <a:extLst>
            <a:ext uri="{FF2B5EF4-FFF2-40B4-BE49-F238E27FC236}">
              <a16:creationId xmlns:a16="http://schemas.microsoft.com/office/drawing/2014/main" id="{F345FFE5-350A-4DB7-B0EB-F4C3BD340CB3}"/>
            </a:ext>
          </a:extLst>
        </xdr:cNvPr>
        <xdr:cNvSpPr>
          <a:spLocks noChangeShapeType="1"/>
        </xdr:cNvSpPr>
      </xdr:nvSpPr>
      <xdr:spPr bwMode="auto">
        <a:xfrm flipV="1">
          <a:off x="14839950" y="676275"/>
          <a:ext cx="1619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2</xdr:row>
      <xdr:rowOff>0</xdr:rowOff>
    </xdr:from>
    <xdr:to>
      <xdr:col>8</xdr:col>
      <xdr:colOff>409575</xdr:colOff>
      <xdr:row>2</xdr:row>
      <xdr:rowOff>228600</xdr:rowOff>
    </xdr:to>
    <xdr:sp macro="" textlink="">
      <xdr:nvSpPr>
        <xdr:cNvPr id="95" name="Rectangle 33">
          <a:extLst>
            <a:ext uri="{FF2B5EF4-FFF2-40B4-BE49-F238E27FC236}">
              <a16:creationId xmlns:a16="http://schemas.microsoft.com/office/drawing/2014/main" id="{4970B5F4-5B6E-4005-B0B2-6C4DA1DAE9B9}"/>
            </a:ext>
          </a:extLst>
        </xdr:cNvPr>
        <xdr:cNvSpPr>
          <a:spLocks noChangeArrowheads="1"/>
        </xdr:cNvSpPr>
      </xdr:nvSpPr>
      <xdr:spPr bwMode="auto">
        <a:xfrm>
          <a:off x="10020300" y="628650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200025</xdr:colOff>
      <xdr:row>3</xdr:row>
      <xdr:rowOff>47625</xdr:rowOff>
    </xdr:from>
    <xdr:to>
      <xdr:col>8</xdr:col>
      <xdr:colOff>419100</xdr:colOff>
      <xdr:row>3</xdr:row>
      <xdr:rowOff>276225</xdr:rowOff>
    </xdr:to>
    <xdr:sp macro="" textlink="">
      <xdr:nvSpPr>
        <xdr:cNvPr id="96" name="Rectangle 33">
          <a:extLst>
            <a:ext uri="{FF2B5EF4-FFF2-40B4-BE49-F238E27FC236}">
              <a16:creationId xmlns:a16="http://schemas.microsoft.com/office/drawing/2014/main" id="{74A977E9-127A-4318-A99A-EDD81303F14F}"/>
            </a:ext>
          </a:extLst>
        </xdr:cNvPr>
        <xdr:cNvSpPr>
          <a:spLocks noChangeArrowheads="1"/>
        </xdr:cNvSpPr>
      </xdr:nvSpPr>
      <xdr:spPr bwMode="auto">
        <a:xfrm>
          <a:off x="10029825" y="962025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2</xdr:row>
      <xdr:rowOff>47625</xdr:rowOff>
    </xdr:from>
    <xdr:to>
      <xdr:col>8</xdr:col>
      <xdr:colOff>371475</xdr:colOff>
      <xdr:row>2</xdr:row>
      <xdr:rowOff>200025</xdr:rowOff>
    </xdr:to>
    <xdr:sp macro="" textlink="">
      <xdr:nvSpPr>
        <xdr:cNvPr id="97" name="Line 27">
          <a:extLst>
            <a:ext uri="{FF2B5EF4-FFF2-40B4-BE49-F238E27FC236}">
              <a16:creationId xmlns:a16="http://schemas.microsoft.com/office/drawing/2014/main" id="{5BBE6E1F-A257-4426-848B-76D74A049207}"/>
            </a:ext>
          </a:extLst>
        </xdr:cNvPr>
        <xdr:cNvSpPr>
          <a:spLocks noChangeShapeType="1"/>
        </xdr:cNvSpPr>
      </xdr:nvSpPr>
      <xdr:spPr bwMode="auto">
        <a:xfrm flipV="1">
          <a:off x="10048875" y="676275"/>
          <a:ext cx="1524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50865B2-31F1-4656-94A5-1692E4C84F7F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F8532B48-41D6-49B7-9076-CAA4EA8069A1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941BC525-00E0-4F5C-9E69-6A8743A414F8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14DEA3E2-0250-4C8F-9A41-CD12850E1DD0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9BEB02-CE54-49B8-9234-F1812FBB7BE9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10898D7F-01B9-4ADA-82C5-A63CFE7D24C2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539491EA-3B24-4D8F-B2A7-26FE24B58B72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9" name="Line 26">
          <a:extLst>
            <a:ext uri="{FF2B5EF4-FFF2-40B4-BE49-F238E27FC236}">
              <a16:creationId xmlns:a16="http://schemas.microsoft.com/office/drawing/2014/main" id="{FC0B9141-1078-4197-B35B-5EACA11217FE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10" name="Line 28">
          <a:extLst>
            <a:ext uri="{FF2B5EF4-FFF2-40B4-BE49-F238E27FC236}">
              <a16:creationId xmlns:a16="http://schemas.microsoft.com/office/drawing/2014/main" id="{E4BD140B-3973-442D-8C79-3C194769E107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1" name="Line 33">
          <a:extLst>
            <a:ext uri="{FF2B5EF4-FFF2-40B4-BE49-F238E27FC236}">
              <a16:creationId xmlns:a16="http://schemas.microsoft.com/office/drawing/2014/main" id="{00496B91-9739-4A2E-8C46-CDD286C21988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2" name="Line 36">
          <a:extLst>
            <a:ext uri="{FF2B5EF4-FFF2-40B4-BE49-F238E27FC236}">
              <a16:creationId xmlns:a16="http://schemas.microsoft.com/office/drawing/2014/main" id="{A61D50FE-A1BF-41EC-8A88-220EBB390073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13" name="Line 38">
          <a:extLst>
            <a:ext uri="{FF2B5EF4-FFF2-40B4-BE49-F238E27FC236}">
              <a16:creationId xmlns:a16="http://schemas.microsoft.com/office/drawing/2014/main" id="{0DA2AB5F-A7FE-400C-BC79-324E238DD4FB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4" name="Line 43">
          <a:extLst>
            <a:ext uri="{FF2B5EF4-FFF2-40B4-BE49-F238E27FC236}">
              <a16:creationId xmlns:a16="http://schemas.microsoft.com/office/drawing/2014/main" id="{0052AC1E-456A-46A7-A446-691C5F52757A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5" name="Line 46">
          <a:extLst>
            <a:ext uri="{FF2B5EF4-FFF2-40B4-BE49-F238E27FC236}">
              <a16:creationId xmlns:a16="http://schemas.microsoft.com/office/drawing/2014/main" id="{75BA74EC-F21A-48FB-9B30-454DBF787460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16" name="Line 48">
          <a:extLst>
            <a:ext uri="{FF2B5EF4-FFF2-40B4-BE49-F238E27FC236}">
              <a16:creationId xmlns:a16="http://schemas.microsoft.com/office/drawing/2014/main" id="{B50EE80E-C279-46B6-B86E-3A2FB31037BE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7" name="Line 53">
          <a:extLst>
            <a:ext uri="{FF2B5EF4-FFF2-40B4-BE49-F238E27FC236}">
              <a16:creationId xmlns:a16="http://schemas.microsoft.com/office/drawing/2014/main" id="{3F253563-8571-4602-959B-CBD413813599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18" name="Line 56">
          <a:extLst>
            <a:ext uri="{FF2B5EF4-FFF2-40B4-BE49-F238E27FC236}">
              <a16:creationId xmlns:a16="http://schemas.microsoft.com/office/drawing/2014/main" id="{7DED0F90-D10B-4FFF-A7B3-28817347ED96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19" name="Line 58">
          <a:extLst>
            <a:ext uri="{FF2B5EF4-FFF2-40B4-BE49-F238E27FC236}">
              <a16:creationId xmlns:a16="http://schemas.microsoft.com/office/drawing/2014/main" id="{1E0F0BA0-FC17-41BE-B38B-1D118D277717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0" name="Line 63">
          <a:extLst>
            <a:ext uri="{FF2B5EF4-FFF2-40B4-BE49-F238E27FC236}">
              <a16:creationId xmlns:a16="http://schemas.microsoft.com/office/drawing/2014/main" id="{A566C310-43B0-44A4-9D9A-E3ABAB5C4051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5696EB76-2410-4219-956B-413379FE9998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2" name="Line 68">
          <a:extLst>
            <a:ext uri="{FF2B5EF4-FFF2-40B4-BE49-F238E27FC236}">
              <a16:creationId xmlns:a16="http://schemas.microsoft.com/office/drawing/2014/main" id="{FED48FA3-D0FC-4987-8464-9556D5EB969C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3" name="Line 73">
          <a:extLst>
            <a:ext uri="{FF2B5EF4-FFF2-40B4-BE49-F238E27FC236}">
              <a16:creationId xmlns:a16="http://schemas.microsoft.com/office/drawing/2014/main" id="{9AC11C98-B220-4C85-B48A-70799997213F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4" name="Line 76">
          <a:extLst>
            <a:ext uri="{FF2B5EF4-FFF2-40B4-BE49-F238E27FC236}">
              <a16:creationId xmlns:a16="http://schemas.microsoft.com/office/drawing/2014/main" id="{2357EE7A-7E68-4D95-9155-703C86610313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5" name="Line 78">
          <a:extLst>
            <a:ext uri="{FF2B5EF4-FFF2-40B4-BE49-F238E27FC236}">
              <a16:creationId xmlns:a16="http://schemas.microsoft.com/office/drawing/2014/main" id="{CA58D1F6-816F-47DF-AA32-FB60E66553F8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6" name="Line 83">
          <a:extLst>
            <a:ext uri="{FF2B5EF4-FFF2-40B4-BE49-F238E27FC236}">
              <a16:creationId xmlns:a16="http://schemas.microsoft.com/office/drawing/2014/main" id="{4FC0D459-713D-4926-90C6-395E606DF725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523875</xdr:colOff>
      <xdr:row>0</xdr:row>
      <xdr:rowOff>0</xdr:rowOff>
    </xdr:from>
    <xdr:to>
      <xdr:col>5</xdr:col>
      <xdr:colOff>466725</xdr:colOff>
      <xdr:row>0</xdr:row>
      <xdr:rowOff>0</xdr:rowOff>
    </xdr:to>
    <xdr:sp macro="" textlink="">
      <xdr:nvSpPr>
        <xdr:cNvPr id="27" name="Line 86">
          <a:extLst>
            <a:ext uri="{FF2B5EF4-FFF2-40B4-BE49-F238E27FC236}">
              <a16:creationId xmlns:a16="http://schemas.microsoft.com/office/drawing/2014/main" id="{F6410FFA-0EB8-4502-987E-8719436FC5B7}"/>
            </a:ext>
          </a:extLst>
        </xdr:cNvPr>
        <xdr:cNvSpPr>
          <a:spLocks noChangeShapeType="1"/>
        </xdr:cNvSpPr>
      </xdr:nvSpPr>
      <xdr:spPr bwMode="auto">
        <a:xfrm flipV="1">
          <a:off x="7334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8" name="Line 88">
          <a:extLst>
            <a:ext uri="{FF2B5EF4-FFF2-40B4-BE49-F238E27FC236}">
              <a16:creationId xmlns:a16="http://schemas.microsoft.com/office/drawing/2014/main" id="{5A1D717A-FE10-458D-B51D-66F93A7180C6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485775</xdr:colOff>
      <xdr:row>0</xdr:row>
      <xdr:rowOff>0</xdr:rowOff>
    </xdr:to>
    <xdr:sp macro="" textlink="">
      <xdr:nvSpPr>
        <xdr:cNvPr id="29" name="Line 92">
          <a:extLst>
            <a:ext uri="{FF2B5EF4-FFF2-40B4-BE49-F238E27FC236}">
              <a16:creationId xmlns:a16="http://schemas.microsoft.com/office/drawing/2014/main" id="{FEA3322E-DCD9-41CC-8775-5D22D7F96F65}"/>
            </a:ext>
          </a:extLst>
        </xdr:cNvPr>
        <xdr:cNvSpPr>
          <a:spLocks noChangeShapeType="1"/>
        </xdr:cNvSpPr>
      </xdr:nvSpPr>
      <xdr:spPr bwMode="auto">
        <a:xfrm flipV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628650</xdr:colOff>
      <xdr:row>0</xdr:row>
      <xdr:rowOff>0</xdr:rowOff>
    </xdr:from>
    <xdr:to>
      <xdr:col>6</xdr:col>
      <xdr:colOff>485775</xdr:colOff>
      <xdr:row>0</xdr:row>
      <xdr:rowOff>0</xdr:rowOff>
    </xdr:to>
    <xdr:sp macro="" textlink="">
      <xdr:nvSpPr>
        <xdr:cNvPr id="30" name="Line 96">
          <a:extLst>
            <a:ext uri="{FF2B5EF4-FFF2-40B4-BE49-F238E27FC236}">
              <a16:creationId xmlns:a16="http://schemas.microsoft.com/office/drawing/2014/main" id="{0995C8B5-572C-40A9-A34B-D3DB90EAEEE6}"/>
            </a:ext>
          </a:extLst>
        </xdr:cNvPr>
        <xdr:cNvSpPr>
          <a:spLocks noChangeShapeType="1"/>
        </xdr:cNvSpPr>
      </xdr:nvSpPr>
      <xdr:spPr bwMode="auto">
        <a:xfrm flipV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1" name="Line 98">
          <a:extLst>
            <a:ext uri="{FF2B5EF4-FFF2-40B4-BE49-F238E27FC236}">
              <a16:creationId xmlns:a16="http://schemas.microsoft.com/office/drawing/2014/main" id="{53C287D7-31E8-49B1-867B-AF8478F6ACC7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2" name="Line 101">
          <a:extLst>
            <a:ext uri="{FF2B5EF4-FFF2-40B4-BE49-F238E27FC236}">
              <a16:creationId xmlns:a16="http://schemas.microsoft.com/office/drawing/2014/main" id="{255CC9A1-1DAF-4F68-9B2C-3B804B15EDFF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3" name="Line 104">
          <a:extLst>
            <a:ext uri="{FF2B5EF4-FFF2-40B4-BE49-F238E27FC236}">
              <a16:creationId xmlns:a16="http://schemas.microsoft.com/office/drawing/2014/main" id="{1D7DBBD5-7EEA-4870-9994-53AD811E0769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4" name="Line 119">
          <a:extLst>
            <a:ext uri="{FF2B5EF4-FFF2-40B4-BE49-F238E27FC236}">
              <a16:creationId xmlns:a16="http://schemas.microsoft.com/office/drawing/2014/main" id="{F79116C2-86E8-4BA3-96E3-9FD12A3AA580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5" name="Line 122">
          <a:extLst>
            <a:ext uri="{FF2B5EF4-FFF2-40B4-BE49-F238E27FC236}">
              <a16:creationId xmlns:a16="http://schemas.microsoft.com/office/drawing/2014/main" id="{DFA8D1AC-CDDC-4230-8DB5-711C62D64B71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6" name="Line 137">
          <a:extLst>
            <a:ext uri="{FF2B5EF4-FFF2-40B4-BE49-F238E27FC236}">
              <a16:creationId xmlns:a16="http://schemas.microsoft.com/office/drawing/2014/main" id="{550EC7D8-027D-4C14-8AA6-600A4AEA79C3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7" name="Line 140">
          <a:extLst>
            <a:ext uri="{FF2B5EF4-FFF2-40B4-BE49-F238E27FC236}">
              <a16:creationId xmlns:a16="http://schemas.microsoft.com/office/drawing/2014/main" id="{D6779C80-51E7-483E-85BC-FA6AA958DB7C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8" name="Line 155">
          <a:extLst>
            <a:ext uri="{FF2B5EF4-FFF2-40B4-BE49-F238E27FC236}">
              <a16:creationId xmlns:a16="http://schemas.microsoft.com/office/drawing/2014/main" id="{4E624FB5-649E-407E-B7EA-A9C33BCA3AF8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39" name="Line 158">
          <a:extLst>
            <a:ext uri="{FF2B5EF4-FFF2-40B4-BE49-F238E27FC236}">
              <a16:creationId xmlns:a16="http://schemas.microsoft.com/office/drawing/2014/main" id="{4E45DF49-63D3-4707-B2B7-522CCC7E11B0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40" name="Line 173">
          <a:extLst>
            <a:ext uri="{FF2B5EF4-FFF2-40B4-BE49-F238E27FC236}">
              <a16:creationId xmlns:a16="http://schemas.microsoft.com/office/drawing/2014/main" id="{3C2EC7A9-57BA-4C56-A76E-298817AF8168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41" name="Line 176">
          <a:extLst>
            <a:ext uri="{FF2B5EF4-FFF2-40B4-BE49-F238E27FC236}">
              <a16:creationId xmlns:a16="http://schemas.microsoft.com/office/drawing/2014/main" id="{D3ADCE6A-FC64-4C38-90C0-04665E988249}"/>
            </a:ext>
          </a:extLst>
        </xdr:cNvPr>
        <xdr:cNvSpPr>
          <a:spLocks noChangeShapeType="1"/>
        </xdr:cNvSpPr>
      </xdr:nvSpPr>
      <xdr:spPr bwMode="auto">
        <a:xfrm flipV="1">
          <a:off x="1109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190500</xdr:colOff>
      <xdr:row>2</xdr:row>
      <xdr:rowOff>9525</xdr:rowOff>
    </xdr:from>
    <xdr:to>
      <xdr:col>12</xdr:col>
      <xdr:colOff>409575</xdr:colOff>
      <xdr:row>2</xdr:row>
      <xdr:rowOff>238125</xdr:rowOff>
    </xdr:to>
    <xdr:sp macro="" textlink="">
      <xdr:nvSpPr>
        <xdr:cNvPr id="42" name="Rectangle 33">
          <a:extLst>
            <a:ext uri="{FF2B5EF4-FFF2-40B4-BE49-F238E27FC236}">
              <a16:creationId xmlns:a16="http://schemas.microsoft.com/office/drawing/2014/main" id="{AB4F68FF-5F5A-4B2E-8C8D-C32E21725215}"/>
            </a:ext>
          </a:extLst>
        </xdr:cNvPr>
        <xdr:cNvSpPr>
          <a:spLocks noChangeArrowheads="1"/>
        </xdr:cNvSpPr>
      </xdr:nvSpPr>
      <xdr:spPr bwMode="auto">
        <a:xfrm>
          <a:off x="11391900" y="752475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12</xdr:col>
      <xdr:colOff>371475</xdr:colOff>
      <xdr:row>2</xdr:row>
      <xdr:rowOff>190500</xdr:rowOff>
    </xdr:to>
    <xdr:sp macro="" textlink="">
      <xdr:nvSpPr>
        <xdr:cNvPr id="43" name="Line 34">
          <a:extLst>
            <a:ext uri="{FF2B5EF4-FFF2-40B4-BE49-F238E27FC236}">
              <a16:creationId xmlns:a16="http://schemas.microsoft.com/office/drawing/2014/main" id="{1E0E3BA0-B89E-4828-A35E-F2244C4E22A8}"/>
            </a:ext>
          </a:extLst>
        </xdr:cNvPr>
        <xdr:cNvSpPr>
          <a:spLocks noChangeShapeType="1"/>
        </xdr:cNvSpPr>
      </xdr:nvSpPr>
      <xdr:spPr bwMode="auto">
        <a:xfrm flipV="1">
          <a:off x="11439525" y="781050"/>
          <a:ext cx="1333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209550</xdr:colOff>
      <xdr:row>3</xdr:row>
      <xdr:rowOff>28575</xdr:rowOff>
    </xdr:from>
    <xdr:to>
      <xdr:col>18</xdr:col>
      <xdr:colOff>409575</xdr:colOff>
      <xdr:row>3</xdr:row>
      <xdr:rowOff>257175</xdr:rowOff>
    </xdr:to>
    <xdr:sp macro="" textlink="">
      <xdr:nvSpPr>
        <xdr:cNvPr id="44" name="Rectangle 39">
          <a:extLst>
            <a:ext uri="{FF2B5EF4-FFF2-40B4-BE49-F238E27FC236}">
              <a16:creationId xmlns:a16="http://schemas.microsoft.com/office/drawing/2014/main" id="{EA39A673-2DA6-40EE-9DA3-13FE450A5E18}"/>
            </a:ext>
          </a:extLst>
        </xdr:cNvPr>
        <xdr:cNvSpPr>
          <a:spLocks noChangeArrowheads="1"/>
        </xdr:cNvSpPr>
      </xdr:nvSpPr>
      <xdr:spPr bwMode="auto">
        <a:xfrm>
          <a:off x="15125700" y="1114425"/>
          <a:ext cx="200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257175</xdr:colOff>
      <xdr:row>3</xdr:row>
      <xdr:rowOff>66675</xdr:rowOff>
    </xdr:from>
    <xdr:to>
      <xdr:col>18</xdr:col>
      <xdr:colOff>381000</xdr:colOff>
      <xdr:row>3</xdr:row>
      <xdr:rowOff>219075</xdr:rowOff>
    </xdr:to>
    <xdr:sp macro="" textlink="">
      <xdr:nvSpPr>
        <xdr:cNvPr id="45" name="Line 40">
          <a:extLst>
            <a:ext uri="{FF2B5EF4-FFF2-40B4-BE49-F238E27FC236}">
              <a16:creationId xmlns:a16="http://schemas.microsoft.com/office/drawing/2014/main" id="{74614388-22EC-4E39-8712-EAC9827AF424}"/>
            </a:ext>
          </a:extLst>
        </xdr:cNvPr>
        <xdr:cNvSpPr>
          <a:spLocks noChangeShapeType="1"/>
        </xdr:cNvSpPr>
      </xdr:nvSpPr>
      <xdr:spPr bwMode="auto">
        <a:xfrm flipV="1">
          <a:off x="15173325" y="1152525"/>
          <a:ext cx="1238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209550</xdr:colOff>
      <xdr:row>4</xdr:row>
      <xdr:rowOff>38100</xdr:rowOff>
    </xdr:from>
    <xdr:to>
      <xdr:col>18</xdr:col>
      <xdr:colOff>419100</xdr:colOff>
      <xdr:row>4</xdr:row>
      <xdr:rowOff>257175</xdr:rowOff>
    </xdr:to>
    <xdr:sp macro="" textlink="">
      <xdr:nvSpPr>
        <xdr:cNvPr id="46" name="Rectangle 74">
          <a:extLst>
            <a:ext uri="{FF2B5EF4-FFF2-40B4-BE49-F238E27FC236}">
              <a16:creationId xmlns:a16="http://schemas.microsoft.com/office/drawing/2014/main" id="{5B6832AF-E4D2-45D3-96A2-2BD0449E4702}"/>
            </a:ext>
          </a:extLst>
        </xdr:cNvPr>
        <xdr:cNvSpPr>
          <a:spLocks noChangeArrowheads="1"/>
        </xdr:cNvSpPr>
      </xdr:nvSpPr>
      <xdr:spPr bwMode="auto">
        <a:xfrm>
          <a:off x="15125700" y="1466850"/>
          <a:ext cx="2095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190500</xdr:colOff>
      <xdr:row>15</xdr:row>
      <xdr:rowOff>76200</xdr:rowOff>
    </xdr:from>
    <xdr:to>
      <xdr:col>26</xdr:col>
      <xdr:colOff>333375</xdr:colOff>
      <xdr:row>15</xdr:row>
      <xdr:rowOff>228600</xdr:rowOff>
    </xdr:to>
    <xdr:cxnSp macro="">
      <xdr:nvCxnSpPr>
        <xdr:cNvPr id="47" name="ตัวเชื่อมต่อตรง 46">
          <a:extLst>
            <a:ext uri="{FF2B5EF4-FFF2-40B4-BE49-F238E27FC236}">
              <a16:creationId xmlns:a16="http://schemas.microsoft.com/office/drawing/2014/main" id="{FA7D4167-62B6-4B20-9AB0-76F4EE2D1DA0}"/>
            </a:ext>
          </a:extLst>
        </xdr:cNvPr>
        <xdr:cNvCxnSpPr/>
      </xdr:nvCxnSpPr>
      <xdr:spPr>
        <a:xfrm flipV="1">
          <a:off x="25641300" y="4495800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28</xdr:row>
      <xdr:rowOff>76200</xdr:rowOff>
    </xdr:from>
    <xdr:to>
      <xdr:col>26</xdr:col>
      <xdr:colOff>333375</xdr:colOff>
      <xdr:row>28</xdr:row>
      <xdr:rowOff>228600</xdr:rowOff>
    </xdr:to>
    <xdr:cxnSp macro="">
      <xdr:nvCxnSpPr>
        <xdr:cNvPr id="48" name="ตัวเชื่อมต่อตรง 47">
          <a:extLst>
            <a:ext uri="{FF2B5EF4-FFF2-40B4-BE49-F238E27FC236}">
              <a16:creationId xmlns:a16="http://schemas.microsoft.com/office/drawing/2014/main" id="{8E40D083-8871-43B0-A380-7FD024C3FD42}"/>
            </a:ext>
          </a:extLst>
        </xdr:cNvPr>
        <xdr:cNvCxnSpPr/>
      </xdr:nvCxnSpPr>
      <xdr:spPr>
        <a:xfrm flipV="1">
          <a:off x="25641300" y="6810375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</xdr:row>
      <xdr:rowOff>47625</xdr:rowOff>
    </xdr:from>
    <xdr:to>
      <xdr:col>12</xdr:col>
      <xdr:colOff>409575</xdr:colOff>
      <xdr:row>3</xdr:row>
      <xdr:rowOff>276225</xdr:rowOff>
    </xdr:to>
    <xdr:sp macro="" textlink="">
      <xdr:nvSpPr>
        <xdr:cNvPr id="49" name="Rectangle 33">
          <a:extLst>
            <a:ext uri="{FF2B5EF4-FFF2-40B4-BE49-F238E27FC236}">
              <a16:creationId xmlns:a16="http://schemas.microsoft.com/office/drawing/2014/main" id="{037CC18E-CCCD-4F9B-BB5F-52F09C37B923}"/>
            </a:ext>
          </a:extLst>
        </xdr:cNvPr>
        <xdr:cNvSpPr>
          <a:spLocks noChangeArrowheads="1"/>
        </xdr:cNvSpPr>
      </xdr:nvSpPr>
      <xdr:spPr bwMode="auto">
        <a:xfrm>
          <a:off x="11391900" y="1133475"/>
          <a:ext cx="219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190500</xdr:colOff>
      <xdr:row>15</xdr:row>
      <xdr:rowOff>76200</xdr:rowOff>
    </xdr:from>
    <xdr:to>
      <xdr:col>30</xdr:col>
      <xdr:colOff>333375</xdr:colOff>
      <xdr:row>15</xdr:row>
      <xdr:rowOff>228600</xdr:rowOff>
    </xdr:to>
    <xdr:cxnSp macro="">
      <xdr:nvCxnSpPr>
        <xdr:cNvPr id="50" name="ตัวเชื่อมต่อตรง 49">
          <a:extLst>
            <a:ext uri="{FF2B5EF4-FFF2-40B4-BE49-F238E27FC236}">
              <a16:creationId xmlns:a16="http://schemas.microsoft.com/office/drawing/2014/main" id="{B43ECC1B-6EAE-4E5F-B7F3-0660F69396CD}"/>
            </a:ext>
          </a:extLst>
        </xdr:cNvPr>
        <xdr:cNvCxnSpPr/>
      </xdr:nvCxnSpPr>
      <xdr:spPr>
        <a:xfrm flipV="1">
          <a:off x="28070175" y="4495800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28</xdr:row>
      <xdr:rowOff>76200</xdr:rowOff>
    </xdr:from>
    <xdr:to>
      <xdr:col>30</xdr:col>
      <xdr:colOff>333375</xdr:colOff>
      <xdr:row>28</xdr:row>
      <xdr:rowOff>228600</xdr:rowOff>
    </xdr:to>
    <xdr:cxnSp macro="">
      <xdr:nvCxnSpPr>
        <xdr:cNvPr id="51" name="ตัวเชื่อมต่อตรง 50">
          <a:extLst>
            <a:ext uri="{FF2B5EF4-FFF2-40B4-BE49-F238E27FC236}">
              <a16:creationId xmlns:a16="http://schemas.microsoft.com/office/drawing/2014/main" id="{26A9D1D3-58E7-46FF-AE2A-D01D09026366}"/>
            </a:ext>
          </a:extLst>
        </xdr:cNvPr>
        <xdr:cNvCxnSpPr/>
      </xdr:nvCxnSpPr>
      <xdr:spPr>
        <a:xfrm flipV="1">
          <a:off x="28070175" y="6810375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190500</xdr:colOff>
      <xdr:row>15</xdr:row>
      <xdr:rowOff>76200</xdr:rowOff>
    </xdr:from>
    <xdr:to>
      <xdr:col>34</xdr:col>
      <xdr:colOff>333375</xdr:colOff>
      <xdr:row>15</xdr:row>
      <xdr:rowOff>228600</xdr:rowOff>
    </xdr:to>
    <xdr:cxnSp macro="">
      <xdr:nvCxnSpPr>
        <xdr:cNvPr id="52" name="ตัวเชื่อมต่อตรง 51">
          <a:extLst>
            <a:ext uri="{FF2B5EF4-FFF2-40B4-BE49-F238E27FC236}">
              <a16:creationId xmlns:a16="http://schemas.microsoft.com/office/drawing/2014/main" id="{2F5C962A-52F8-40A3-9342-8B3E709946AB}"/>
            </a:ext>
          </a:extLst>
        </xdr:cNvPr>
        <xdr:cNvCxnSpPr/>
      </xdr:nvCxnSpPr>
      <xdr:spPr>
        <a:xfrm flipV="1">
          <a:off x="30508575" y="4495800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190500</xdr:colOff>
      <xdr:row>28</xdr:row>
      <xdr:rowOff>76200</xdr:rowOff>
    </xdr:from>
    <xdr:to>
      <xdr:col>34</xdr:col>
      <xdr:colOff>333375</xdr:colOff>
      <xdr:row>28</xdr:row>
      <xdr:rowOff>228600</xdr:rowOff>
    </xdr:to>
    <xdr:cxnSp macro="">
      <xdr:nvCxnSpPr>
        <xdr:cNvPr id="53" name="ตัวเชื่อมต่อตรง 52">
          <a:extLst>
            <a:ext uri="{FF2B5EF4-FFF2-40B4-BE49-F238E27FC236}">
              <a16:creationId xmlns:a16="http://schemas.microsoft.com/office/drawing/2014/main" id="{46C2FEE2-606E-4535-9001-336CA793C9E6}"/>
            </a:ext>
          </a:extLst>
        </xdr:cNvPr>
        <xdr:cNvCxnSpPr/>
      </xdr:nvCxnSpPr>
      <xdr:spPr>
        <a:xfrm flipV="1">
          <a:off x="30508575" y="6810375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190500</xdr:colOff>
      <xdr:row>15</xdr:row>
      <xdr:rowOff>76200</xdr:rowOff>
    </xdr:from>
    <xdr:to>
      <xdr:col>38</xdr:col>
      <xdr:colOff>333375</xdr:colOff>
      <xdr:row>15</xdr:row>
      <xdr:rowOff>228600</xdr:rowOff>
    </xdr:to>
    <xdr:cxnSp macro="">
      <xdr:nvCxnSpPr>
        <xdr:cNvPr id="54" name="ตัวเชื่อมต่อตรง 53">
          <a:extLst>
            <a:ext uri="{FF2B5EF4-FFF2-40B4-BE49-F238E27FC236}">
              <a16:creationId xmlns:a16="http://schemas.microsoft.com/office/drawing/2014/main" id="{A9E929BA-2C03-4BEF-BCC0-24BFDD9FB17C}"/>
            </a:ext>
          </a:extLst>
        </xdr:cNvPr>
        <xdr:cNvCxnSpPr/>
      </xdr:nvCxnSpPr>
      <xdr:spPr>
        <a:xfrm flipV="1">
          <a:off x="32956500" y="4495800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190500</xdr:colOff>
      <xdr:row>28</xdr:row>
      <xdr:rowOff>76200</xdr:rowOff>
    </xdr:from>
    <xdr:to>
      <xdr:col>38</xdr:col>
      <xdr:colOff>333375</xdr:colOff>
      <xdr:row>28</xdr:row>
      <xdr:rowOff>228600</xdr:rowOff>
    </xdr:to>
    <xdr:cxnSp macro="">
      <xdr:nvCxnSpPr>
        <xdr:cNvPr id="55" name="ตัวเชื่อมต่อตรง 54">
          <a:extLst>
            <a:ext uri="{FF2B5EF4-FFF2-40B4-BE49-F238E27FC236}">
              <a16:creationId xmlns:a16="http://schemas.microsoft.com/office/drawing/2014/main" id="{663917C4-8D66-4DA7-9B33-006FBA475675}"/>
            </a:ext>
          </a:extLst>
        </xdr:cNvPr>
        <xdr:cNvCxnSpPr/>
      </xdr:nvCxnSpPr>
      <xdr:spPr>
        <a:xfrm flipV="1">
          <a:off x="32956500" y="6810375"/>
          <a:ext cx="14287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66675</xdr:rowOff>
    </xdr:from>
    <xdr:to>
      <xdr:col>9</xdr:col>
      <xdr:colOff>685800</xdr:colOff>
      <xdr:row>2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753350" y="600075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</xdr:row>
      <xdr:rowOff>85725</xdr:rowOff>
    </xdr:from>
    <xdr:to>
      <xdr:col>9</xdr:col>
      <xdr:colOff>695325</xdr:colOff>
      <xdr:row>3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7762875" y="904875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66675</xdr:rowOff>
    </xdr:from>
    <xdr:to>
      <xdr:col>9</xdr:col>
      <xdr:colOff>685800</xdr:colOff>
      <xdr:row>2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372475" y="638175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3</xdr:row>
      <xdr:rowOff>95250</xdr:rowOff>
    </xdr:from>
    <xdr:to>
      <xdr:col>9</xdr:col>
      <xdr:colOff>695325</xdr:colOff>
      <xdr:row>3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8382000" y="952500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9525</xdr:rowOff>
    </xdr:from>
    <xdr:to>
      <xdr:col>5</xdr:col>
      <xdr:colOff>857250</xdr:colOff>
      <xdr:row>1</xdr:row>
      <xdr:rowOff>190500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5743575" y="295275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2</xdr:row>
      <xdr:rowOff>57150</xdr:rowOff>
    </xdr:from>
    <xdr:to>
      <xdr:col>5</xdr:col>
      <xdr:colOff>847725</xdr:colOff>
      <xdr:row>2</xdr:row>
      <xdr:rowOff>238125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5734050" y="628650"/>
          <a:ext cx="257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19;&#3617;/&#3611;&#3637;%2062/-%20(&#3626;&#3612;&#3626;%20-%20&#3611;&#3617;)%2062%20&#3607;&#3640;&#3585;&#3585;&#3636;&#3592;&#3585;&#3619;&#3619;&#3617;/10-10%20&#3618;&#3634;&#3591;&#3614;&#3634;&#3619;&#3634;&#3649;&#3621;&#3632;&#3648;&#3585;&#3625;&#3605;&#3619;&#3585;&#3619;&#3619;&#3617;/4%20(10-10-61)%20&#3626;&#3591;&#3611;-&#3626;&#3612;&#3626;%20&#3614;.&#3618;&#3634;&#3591;&#3614;&#3634;&#3619;&#3634;%20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สำนักแผน กำหนด ให้"/>
      <sheetName val="คิด (2)"/>
      <sheetName val="ไตรมาส สผส3 งบดำเนินงาน ok"/>
      <sheetName val="ไตรมาส งบลงทุน (กล้า)"/>
      <sheetName val="สำนัก ต ม งบลงทุน  (กล้า)"/>
      <sheetName val="แก้เป็น สำนักแล้ว"/>
      <sheetName val="แบบสรุป ปม-2"/>
      <sheetName val="จากไฟล สรุป ปม.62"/>
      <sheetName val="สรุป ปม.1-1 และ 1-2 จากสผส5"/>
      <sheetName val="แบบสรุป ปม-2 (2)"/>
      <sheetName val="สผส -5 ใช้ร่วมกับ sheetอื่น"/>
      <sheetName val="สผส 62-5 แยกภาค"/>
      <sheetName val="สผส5 ร่วมกับชีทอื่นหน่วยเบิกจ่า"/>
      <sheetName val="สผส 62-4"/>
      <sheetName val="สผส 62-2"/>
      <sheetName val="สผส 62-1"/>
      <sheetName val="สผส5 ร่วมกับชีทอื่นหน่วยเบิ (2)"/>
      <sheetName val="สผส60-3 ok"/>
      <sheetName val="สงป301 "/>
      <sheetName val="เหตุผลคำชี้แจง"/>
      <sheetName val="สงป302"/>
      <sheetName val="สงป302-1"/>
      <sheetName val="สงป301 (แบบรายงาน)"/>
      <sheetName val="สรุป ปม.1-1 และ 1-2 จากสผส5 (2"/>
      <sheetName val="แบบสรุป ปม-1-1"/>
      <sheetName val="งบลงทุน สย"/>
      <sheetName val="ห้ามลบ"/>
      <sheetName val="ฉ สำนัก สผส-5"/>
      <sheetName val="งบลงทุน"/>
      <sheetName val="Sheet1 (2)"/>
      <sheetName val="สผส5 ร่วมกับชีทอื่นหน่วยเบิ (2"/>
      <sheetName val="Sheet1"/>
    </sheetNames>
    <sheetDataSet>
      <sheetData sheetId="0"/>
      <sheetData sheetId="1"/>
      <sheetData sheetId="2"/>
      <sheetData sheetId="3"/>
      <sheetData sheetId="4">
        <row r="32">
          <cell r="E32">
            <v>0.06</v>
          </cell>
          <cell r="F32">
            <v>0.06</v>
          </cell>
          <cell r="G32">
            <v>0.06</v>
          </cell>
          <cell r="H32">
            <v>0.18</v>
          </cell>
          <cell r="I32">
            <v>3.7000000000000005E-2</v>
          </cell>
          <cell r="J32">
            <v>3.7000000000000005E-2</v>
          </cell>
          <cell r="K32">
            <v>3.6000000000000004E-2</v>
          </cell>
          <cell r="L32">
            <v>0.11</v>
          </cell>
          <cell r="M32">
            <v>3.5000000000000003E-2</v>
          </cell>
          <cell r="N32">
            <v>3.5000000000000003E-2</v>
          </cell>
          <cell r="O32">
            <v>3.5000000000000003E-2</v>
          </cell>
          <cell r="P32">
            <v>0.105</v>
          </cell>
          <cell r="Q32">
            <v>3.5000000000000003E-2</v>
          </cell>
          <cell r="R32">
            <v>3.5000000000000003E-2</v>
          </cell>
          <cell r="S32">
            <v>3.5000000000000003E-2</v>
          </cell>
          <cell r="T32">
            <v>0.105</v>
          </cell>
          <cell r="U32">
            <v>0.5</v>
          </cell>
        </row>
        <row r="43">
          <cell r="D43" t="str">
            <v>งบดำเนินงาน</v>
          </cell>
        </row>
      </sheetData>
      <sheetData sheetId="5">
        <row r="42">
          <cell r="H42" t="str">
            <v>งบลงทุน</v>
          </cell>
        </row>
        <row r="72">
          <cell r="J72">
            <v>0.14199999999999999</v>
          </cell>
          <cell r="K72">
            <v>0.14199999999999999</v>
          </cell>
          <cell r="L72">
            <v>0.72599999999999998</v>
          </cell>
          <cell r="M72">
            <v>1.01</v>
          </cell>
          <cell r="N72">
            <v>0.34</v>
          </cell>
          <cell r="O72">
            <v>0.32400000000000001</v>
          </cell>
          <cell r="P72">
            <v>0.35099999999999987</v>
          </cell>
          <cell r="Q72">
            <v>1.0149999999999999</v>
          </cell>
          <cell r="R72">
            <v>0.29699999999999999</v>
          </cell>
          <cell r="S72">
            <v>0.28299999999999997</v>
          </cell>
          <cell r="T72">
            <v>0.28999999999999998</v>
          </cell>
          <cell r="U72">
            <v>0.87</v>
          </cell>
          <cell r="V72">
            <v>0.2</v>
          </cell>
          <cell r="W72">
            <v>0.191</v>
          </cell>
          <cell r="X72">
            <v>0.18900000000000011</v>
          </cell>
          <cell r="Y72">
            <v>0.58000000000000007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</row>
      </sheetData>
      <sheetData sheetId="16">
        <row r="6">
          <cell r="A6" t="str">
            <v>แผนงานยุทธศาสตร์จัดระบบอนุรักษ์ ฟื้นฟู และป้องกันการทำลายทรัพยากรธรรมชาติ</v>
          </cell>
        </row>
        <row r="7">
          <cell r="A7" t="str">
            <v>โครงการ : ปกป้องผืนป่าและร่วมพัฒนาป่าไม้ให้ยั่งยืน</v>
          </cell>
        </row>
        <row r="8">
          <cell r="A8" t="str">
            <v>กิจกรรมหลัก : ฟื้นฟูและดูแลรักษาทรัพยากรธรรมชาติ</v>
          </cell>
        </row>
      </sheetData>
      <sheetData sheetId="17"/>
      <sheetData sheetId="18"/>
      <sheetData sheetId="19"/>
      <sheetData sheetId="20">
        <row r="10">
          <cell r="A10" t="str">
            <v>แผนงานยุทธศาสตร์จัดระบบอนุรักษ์ ฟื้นฟู และป้องกันการทำลายทรัพยากรธรรมชาติ</v>
          </cell>
        </row>
        <row r="13">
          <cell r="A13" t="str">
            <v>โครงการ : ปกป้องผืนป่าและร่วมพัฒนาป่าไม้ให้ยั่งยืน</v>
          </cell>
        </row>
        <row r="14">
          <cell r="A14" t="str">
            <v>กิจกรรมหลัก : ฟื้นฟูและดูแลรักษาทรัพยากรธรรมชาติ</v>
          </cell>
        </row>
        <row r="15">
          <cell r="A15" t="str">
    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    </cell>
        </row>
      </sheetData>
      <sheetData sheetId="21"/>
      <sheetData sheetId="22">
        <row r="5">
          <cell r="A5" t="str">
            <v>แผนงานยุทธศาสตร์จัดระบบอนุรักษ์ ฟื้นฟู และป้องกันการทำลายทรัพยากรธรรมชาติ</v>
          </cell>
        </row>
        <row r="6">
          <cell r="A6" t="str">
            <v>เป้าหมายการให้บริการกระทรวง : ......</v>
          </cell>
        </row>
        <row r="7">
          <cell r="A7" t="str">
            <v>โครงการ : ปกป้องผืนป่าและร่วมพัฒนาป่าไม้ให้ยั่งยืน</v>
          </cell>
        </row>
        <row r="8">
          <cell r="A8" t="str">
            <v>กิจกรรมหลัก : ฟื้นฟูและดูแลรักษาทรัพยากรธรรมชาติ</v>
          </cell>
        </row>
        <row r="10">
          <cell r="A10" t="str">
    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    </cell>
        </row>
        <row r="64">
          <cell r="D64">
            <v>0</v>
          </cell>
          <cell r="E64">
            <v>0</v>
          </cell>
          <cell r="F64">
            <v>0.57499999999999996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</row>
        <row r="101">
          <cell r="A101" t="str">
            <v xml:space="preserve">         1.1  เพาะชำกล้าไม้ทั่วไป จังหวัดเชียงใหม่ </v>
          </cell>
          <cell r="D101">
            <v>4.0000000000000001E-3</v>
          </cell>
          <cell r="E101">
            <v>4.0000000000000001E-3</v>
          </cell>
          <cell r="F101">
            <v>4.4000000000000003E-3</v>
          </cell>
          <cell r="H101">
            <v>0.01</v>
          </cell>
          <cell r="I101">
            <v>0.01</v>
          </cell>
          <cell r="J101">
            <v>9.7999999999998835E-3</v>
          </cell>
          <cell r="L101">
            <v>8.9999999999999993E-3</v>
          </cell>
          <cell r="M101">
            <v>8.9999999999999993E-3</v>
          </cell>
          <cell r="N101">
            <v>8.0000000000000002E-3</v>
          </cell>
          <cell r="P101">
            <v>6.0000000000000001E-3</v>
          </cell>
          <cell r="Q101">
            <v>6.0000000000000001E-3</v>
          </cell>
          <cell r="R101">
            <v>6.8000000000001167E-3</v>
          </cell>
        </row>
        <row r="102">
          <cell r="A102" t="str">
            <v xml:space="preserve">         1.2  เพาะชำกล้าไม้ทั่วไป จังหวัดแม่ฮ่องสอน </v>
          </cell>
          <cell r="D102">
            <v>1E-3</v>
          </cell>
          <cell r="E102">
            <v>1E-3</v>
          </cell>
          <cell r="F102">
            <v>2.3999999999999998E-3</v>
          </cell>
          <cell r="H102">
            <v>3.0000000000000001E-3</v>
          </cell>
          <cell r="I102">
            <v>3.0000000000000001E-3</v>
          </cell>
          <cell r="J102">
            <v>4.1999999999999997E-3</v>
          </cell>
          <cell r="L102">
            <v>3.0000000000000001E-3</v>
          </cell>
          <cell r="M102">
            <v>3.0000000000000001E-3</v>
          </cell>
          <cell r="N102">
            <v>2.7000000000000001E-3</v>
          </cell>
          <cell r="P102">
            <v>2E-3</v>
          </cell>
          <cell r="Q102">
            <v>2E-3</v>
          </cell>
          <cell r="R102">
            <v>1.6999999999999999E-3</v>
          </cell>
        </row>
        <row r="103">
          <cell r="A103" t="str">
            <v xml:space="preserve">         1.3  เพาะชำกล้าไม้ทั่วไป จังหวัดเชียงราย</v>
          </cell>
          <cell r="D103">
            <v>7.0000000000000001E-3</v>
          </cell>
          <cell r="E103">
            <v>7.0000000000000001E-3</v>
          </cell>
          <cell r="F103">
            <v>7.7999999999999996E-3</v>
          </cell>
          <cell r="H103">
            <v>1.7000000000000001E-2</v>
          </cell>
          <cell r="I103">
            <v>1E-3</v>
          </cell>
          <cell r="J103">
            <v>3.2800000000000003E-2</v>
          </cell>
          <cell r="L103">
            <v>1.4999999999999999E-2</v>
          </cell>
          <cell r="M103">
            <v>1E-3</v>
          </cell>
          <cell r="N103">
            <v>2.75E-2</v>
          </cell>
          <cell r="P103">
            <v>0.01</v>
          </cell>
          <cell r="Q103">
            <v>1E-3</v>
          </cell>
          <cell r="R103">
            <v>1.7899999999999999E-2</v>
          </cell>
        </row>
        <row r="104">
          <cell r="A104" t="str">
            <v xml:space="preserve">         1.4  เพาะชำกล้าไม้ทั่วไป จังหวัดลำปาง</v>
          </cell>
          <cell r="D104">
            <v>6.0000000000000001E-3</v>
          </cell>
          <cell r="E104">
            <v>6.0000000000000001E-3</v>
          </cell>
          <cell r="F104">
            <v>5.4000000000000003E-3</v>
          </cell>
          <cell r="H104">
            <v>1.4E-2</v>
          </cell>
          <cell r="I104">
            <v>1.4E-2</v>
          </cell>
          <cell r="J104">
            <v>1.26E-2</v>
          </cell>
          <cell r="L104">
            <v>1.2E-2</v>
          </cell>
          <cell r="M104">
            <v>1.2E-2</v>
          </cell>
          <cell r="N104">
            <v>1.0800000000000001E-2</v>
          </cell>
          <cell r="P104">
            <v>8.0000000000000002E-3</v>
          </cell>
          <cell r="Q104">
            <v>8.0000000000000002E-3</v>
          </cell>
          <cell r="R104">
            <v>7.1999999999999998E-3</v>
          </cell>
        </row>
        <row r="105">
          <cell r="A105" t="str">
            <v xml:space="preserve">         1.5  เพาะชำกล้าไม้ทั่วไป จังหวัดแพร่</v>
          </cell>
          <cell r="D105">
            <v>7.0000000000000001E-3</v>
          </cell>
          <cell r="E105">
            <v>7.0000000000000001E-3</v>
          </cell>
          <cell r="F105">
            <v>7.7999999999999996E-3</v>
          </cell>
          <cell r="H105">
            <v>1.7000000000000001E-2</v>
          </cell>
          <cell r="I105">
            <v>1.7000000000000001E-2</v>
          </cell>
          <cell r="J105">
            <v>1.6799999999999999E-2</v>
          </cell>
          <cell r="L105">
            <v>1.4999999999999999E-2</v>
          </cell>
          <cell r="M105">
            <v>1.4999999999999999E-2</v>
          </cell>
          <cell r="N105">
            <v>1.35E-2</v>
          </cell>
          <cell r="P105">
            <v>0.01</v>
          </cell>
          <cell r="Q105">
            <v>0.01</v>
          </cell>
          <cell r="R105">
            <v>8.8999999999999999E-3</v>
          </cell>
        </row>
        <row r="106">
          <cell r="A106" t="str">
            <v xml:space="preserve">         1.6  เพาะชำกล้าไม้ทั่วไป จังหวัดตาก</v>
          </cell>
          <cell r="D106">
            <v>7.0000000000000001E-3</v>
          </cell>
          <cell r="E106">
            <v>7.0000000000000001E-3</v>
          </cell>
          <cell r="F106">
            <v>7.7999999999999996E-3</v>
          </cell>
          <cell r="H106">
            <v>1.7000000000000001E-2</v>
          </cell>
          <cell r="I106">
            <v>1.7000000000000001E-2</v>
          </cell>
          <cell r="J106">
            <v>1.6799999999999999E-2</v>
          </cell>
          <cell r="L106">
            <v>1.4999999999999999E-2</v>
          </cell>
          <cell r="M106">
            <v>1.4999999999999999E-2</v>
          </cell>
          <cell r="N106">
            <v>1.35E-2</v>
          </cell>
          <cell r="P106">
            <v>0.01</v>
          </cell>
          <cell r="Q106">
            <v>0.01</v>
          </cell>
          <cell r="R106">
            <v>8.8999999999999999E-3</v>
          </cell>
        </row>
        <row r="107">
          <cell r="A107" t="str">
            <v xml:space="preserve">         1.7  เพาะชำกล้าไม้ทั่วไป จังหวัดพิษณุโลก</v>
          </cell>
          <cell r="D107">
            <v>7.0000000000000001E-3</v>
          </cell>
          <cell r="E107">
            <v>7.0000000000000001E-3</v>
          </cell>
          <cell r="F107">
            <v>7.7999999999999996E-3</v>
          </cell>
          <cell r="H107">
            <v>1.7000000000000001E-2</v>
          </cell>
          <cell r="I107">
            <v>1.7000000000000001E-2</v>
          </cell>
          <cell r="J107">
            <v>1.6799999999999999E-2</v>
          </cell>
          <cell r="L107">
            <v>1.4999999999999999E-2</v>
          </cell>
          <cell r="M107">
            <v>1.4999999999999999E-2</v>
          </cell>
          <cell r="N107">
            <v>1.35E-2</v>
          </cell>
          <cell r="P107">
            <v>0.01</v>
          </cell>
          <cell r="Q107">
            <v>0.01</v>
          </cell>
          <cell r="R107">
            <v>8.8999999999999999E-3</v>
          </cell>
        </row>
        <row r="108">
          <cell r="A108" t="str">
            <v xml:space="preserve">         1.8  เพาะชำกล้าไม้ทั่วไป จังหวัดนครสวรรค์</v>
          </cell>
          <cell r="D108">
            <v>7.0000000000000001E-3</v>
          </cell>
          <cell r="E108">
            <v>7.0000000000000001E-3</v>
          </cell>
          <cell r="F108">
            <v>7.7999999999999996E-3</v>
          </cell>
          <cell r="H108">
            <v>1.7000000000000001E-2</v>
          </cell>
          <cell r="I108">
            <v>1.7000000000000001E-2</v>
          </cell>
          <cell r="J108">
            <v>1.6799999999999999E-2</v>
          </cell>
          <cell r="L108">
            <v>1.4999999999999999E-2</v>
          </cell>
          <cell r="M108">
            <v>1.4999999999999999E-2</v>
          </cell>
          <cell r="N108">
            <v>1.35E-2</v>
          </cell>
          <cell r="P108">
            <v>0.01</v>
          </cell>
          <cell r="Q108">
            <v>0.01</v>
          </cell>
          <cell r="R108">
            <v>8.8999999999999999E-3</v>
          </cell>
        </row>
        <row r="110">
          <cell r="A110" t="str">
            <v xml:space="preserve">         1.10  เพาะชำกล้าไม้ทั่วไป จังหวัดอุดรธานี</v>
          </cell>
          <cell r="D110">
            <v>7.0000000000000001E-3</v>
          </cell>
          <cell r="E110">
            <v>7.0000000000000001E-3</v>
          </cell>
          <cell r="F110">
            <v>7.7999999999999996E-3</v>
          </cell>
          <cell r="H110">
            <v>1.7000000000000001E-2</v>
          </cell>
          <cell r="I110">
            <v>1.7000000000000001E-2</v>
          </cell>
          <cell r="J110">
            <v>1.6799999999999999E-2</v>
          </cell>
          <cell r="L110">
            <v>1.4999999999999999E-2</v>
          </cell>
          <cell r="M110">
            <v>1.4999999999999999E-2</v>
          </cell>
          <cell r="N110">
            <v>1.35E-2</v>
          </cell>
          <cell r="P110">
            <v>0.01</v>
          </cell>
          <cell r="Q110">
            <v>0.01</v>
          </cell>
          <cell r="R110">
            <v>8.8999999999999999E-3</v>
          </cell>
        </row>
        <row r="111">
          <cell r="A111" t="str">
            <v xml:space="preserve">         1.11  เพาะชำกล้าไม้ทั่วไป จังหวัดนครพนม</v>
          </cell>
          <cell r="D111">
            <v>8.0000000000000002E-3</v>
          </cell>
          <cell r="E111">
            <v>8.0000000000000002E-3</v>
          </cell>
          <cell r="F111">
            <v>7.9000000000000008E-3</v>
          </cell>
          <cell r="H111">
            <v>1.9E-2</v>
          </cell>
          <cell r="I111">
            <v>1.9E-2</v>
          </cell>
          <cell r="J111">
            <v>1.78E-2</v>
          </cell>
          <cell r="L111">
            <v>1.6E-2</v>
          </cell>
          <cell r="M111">
            <v>1.6E-2</v>
          </cell>
          <cell r="N111">
            <v>1.5900000000000001E-2</v>
          </cell>
          <cell r="P111">
            <v>1.0999999999999999E-2</v>
          </cell>
          <cell r="Q111">
            <v>1.0999999999999999E-2</v>
          </cell>
          <cell r="R111">
            <v>9.9000000000000008E-3</v>
          </cell>
        </row>
        <row r="112">
          <cell r="A112" t="str">
            <v xml:space="preserve">         1.12  เพาะชำกล้าไม้ทั่วไป จังหวัดขอนแก่น</v>
          </cell>
          <cell r="D112">
            <v>8.9999999999999993E-3</v>
          </cell>
          <cell r="E112">
            <v>8.9999999999999993E-3</v>
          </cell>
          <cell r="F112">
            <v>8.0999999999999996E-3</v>
          </cell>
          <cell r="H112">
            <v>0.02</v>
          </cell>
          <cell r="I112">
            <v>0.02</v>
          </cell>
          <cell r="J112">
            <v>2.0899999999999998E-2</v>
          </cell>
          <cell r="L112">
            <v>1.7000000000000001E-2</v>
          </cell>
          <cell r="M112">
            <v>1.7000000000000001E-2</v>
          </cell>
          <cell r="N112">
            <v>1.8200000000000001E-2</v>
          </cell>
          <cell r="P112">
            <v>1.2E-2</v>
          </cell>
          <cell r="Q112">
            <v>1.2E-2</v>
          </cell>
          <cell r="R112">
            <v>1.0800000000000001E-2</v>
          </cell>
        </row>
        <row r="113">
          <cell r="A113" t="str">
            <v xml:space="preserve">         1.13  เพาะชำกล้าไม้ทั่วไป จังหวัดอุบลราชธานี</v>
          </cell>
          <cell r="D113">
            <v>8.0000000000000002E-3</v>
          </cell>
          <cell r="E113">
            <v>8.0000000000000002E-3</v>
          </cell>
          <cell r="F113">
            <v>7.9000000000000008E-3</v>
          </cell>
          <cell r="H113">
            <v>1.9E-2</v>
          </cell>
          <cell r="I113">
            <v>1.9E-2</v>
          </cell>
          <cell r="J113">
            <v>1.78E-2</v>
          </cell>
          <cell r="L113">
            <v>1.6E-2</v>
          </cell>
          <cell r="M113">
            <v>1.6E-2</v>
          </cell>
          <cell r="N113">
            <v>1.5900000000000001E-2</v>
          </cell>
          <cell r="P113">
            <v>1.0999999999999999E-2</v>
          </cell>
          <cell r="Q113">
            <v>1.0999999999999999E-2</v>
          </cell>
          <cell r="R113">
            <v>9.9000000000000008E-3</v>
          </cell>
        </row>
        <row r="114">
          <cell r="A114" t="str">
            <v xml:space="preserve">         1.14  เพาะชำกล้าไม้ทั่วไป จังหวัดนครราชสีมา</v>
          </cell>
          <cell r="D114">
            <v>8.9999999999999993E-3</v>
          </cell>
          <cell r="E114">
            <v>8.9999999999999993E-3</v>
          </cell>
          <cell r="F114">
            <v>8.0999999999999996E-3</v>
          </cell>
          <cell r="H114">
            <v>0.02</v>
          </cell>
          <cell r="I114">
            <v>0.02</v>
          </cell>
          <cell r="J114">
            <v>2.0899999999999998E-2</v>
          </cell>
          <cell r="L114">
            <v>1.7000000000000001E-2</v>
          </cell>
          <cell r="M114">
            <v>1.7000000000000001E-2</v>
          </cell>
          <cell r="N114">
            <v>1.8200000000000001E-2</v>
          </cell>
          <cell r="P114">
            <v>1.2E-2</v>
          </cell>
          <cell r="Q114">
            <v>1.2E-2</v>
          </cell>
          <cell r="R114">
            <v>1.0800000000000001E-2</v>
          </cell>
        </row>
        <row r="115">
          <cell r="A115" t="str">
            <v xml:space="preserve">         1.15  เพาะชำกล้าไม้ทั่วไป จังหวัดปราจีนบุรี</v>
          </cell>
          <cell r="D115">
            <v>7.0000000000000001E-3</v>
          </cell>
          <cell r="E115">
            <v>7.0000000000000001E-3</v>
          </cell>
          <cell r="F115">
            <v>7.7999999999999996E-3</v>
          </cell>
          <cell r="H115">
            <v>1.7000000000000001E-2</v>
          </cell>
          <cell r="I115">
            <v>1.7000000000000001E-2</v>
          </cell>
          <cell r="J115">
            <v>1.6799999999999999E-2</v>
          </cell>
          <cell r="L115">
            <v>1.4999999999999999E-2</v>
          </cell>
          <cell r="M115">
            <v>1.4999999999999999E-2</v>
          </cell>
          <cell r="N115">
            <v>1.35E-2</v>
          </cell>
          <cell r="P115">
            <v>0.01</v>
          </cell>
          <cell r="Q115">
            <v>0.01</v>
          </cell>
          <cell r="R115">
            <v>8.8999999999999999E-3</v>
          </cell>
        </row>
        <row r="116">
          <cell r="A116" t="str">
            <v xml:space="preserve">         1.16  เพาะชำกล้าไม้ทั่วไป จังหวัดชลบุรี</v>
          </cell>
          <cell r="D116">
            <v>7.0000000000000001E-3</v>
          </cell>
          <cell r="E116">
            <v>7.0000000000000001E-3</v>
          </cell>
          <cell r="F116">
            <v>7.7999999999999996E-3</v>
          </cell>
          <cell r="H116">
            <v>1.7000000000000001E-2</v>
          </cell>
          <cell r="I116">
            <v>1.7000000000000001E-2</v>
          </cell>
          <cell r="J116">
            <v>1.6799999999999999E-2</v>
          </cell>
          <cell r="L116">
            <v>1.4999999999999999E-2</v>
          </cell>
          <cell r="M116">
            <v>1.4999999999999999E-2</v>
          </cell>
          <cell r="N116">
            <v>1.35E-2</v>
          </cell>
          <cell r="P116">
            <v>0.01</v>
          </cell>
          <cell r="Q116">
            <v>0.01</v>
          </cell>
          <cell r="R116">
            <v>8.8999999999999999E-3</v>
          </cell>
        </row>
        <row r="117">
          <cell r="A117" t="str">
            <v xml:space="preserve">         1.17  เพาะชำกล้าไม้ทั่วไป จังหวัดราชบุรี</v>
          </cell>
          <cell r="D117">
            <v>7.0000000000000001E-3</v>
          </cell>
          <cell r="E117">
            <v>7.0000000000000001E-3</v>
          </cell>
          <cell r="F117">
            <v>7.7999999999999996E-3</v>
          </cell>
          <cell r="H117">
            <v>1.7000000000000001E-2</v>
          </cell>
          <cell r="I117">
            <v>1.7000000000000001E-2</v>
          </cell>
          <cell r="J117">
            <v>1.6799999999999999E-2</v>
          </cell>
          <cell r="L117">
            <v>1.4999999999999999E-2</v>
          </cell>
          <cell r="M117">
            <v>1.4999999999999999E-2</v>
          </cell>
          <cell r="N117">
            <v>1.35E-2</v>
          </cell>
          <cell r="P117">
            <v>0.01</v>
          </cell>
          <cell r="Q117">
            <v>0.01</v>
          </cell>
          <cell r="R117">
            <v>8.8999999999999999E-3</v>
          </cell>
        </row>
        <row r="118">
          <cell r="A118" t="str">
            <v xml:space="preserve">         1.18  เพาะชำกล้าไม้ทั่วไป จังหวัดเพชรบุรี</v>
          </cell>
          <cell r="D118">
            <v>6.0000000000000001E-3</v>
          </cell>
          <cell r="E118">
            <v>6.0000000000000001E-3</v>
          </cell>
          <cell r="F118">
            <v>5.4000000000000003E-3</v>
          </cell>
          <cell r="H118">
            <v>1.4E-2</v>
          </cell>
          <cell r="I118">
            <v>1.4E-2</v>
          </cell>
          <cell r="J118">
            <v>1.26E-2</v>
          </cell>
          <cell r="L118">
            <v>1.2E-2</v>
          </cell>
          <cell r="M118">
            <v>1.2E-2</v>
          </cell>
          <cell r="N118">
            <v>1.0800000000000001E-2</v>
          </cell>
          <cell r="P118">
            <v>8.0000000000000002E-3</v>
          </cell>
          <cell r="Q118">
            <v>8.0000000000000002E-3</v>
          </cell>
          <cell r="R118">
            <v>7.1999999999999998E-3</v>
          </cell>
        </row>
        <row r="119">
          <cell r="A119" t="str">
            <v xml:space="preserve">         1.19  เพาะชำกล้าไม้ทั่วไป จังหวัดสุราษฎร์ธานี</v>
          </cell>
          <cell r="D119">
            <v>7.0000000000000001E-3</v>
          </cell>
          <cell r="E119">
            <v>7.0000000000000001E-3</v>
          </cell>
          <cell r="F119">
            <v>7.7999999999999996E-3</v>
          </cell>
          <cell r="H119">
            <v>1.7000000000000001E-2</v>
          </cell>
          <cell r="I119">
            <v>1.7000000000000001E-2</v>
          </cell>
          <cell r="J119">
            <v>1.6799999999999999E-2</v>
          </cell>
          <cell r="L119">
            <v>1.4999999999999999E-2</v>
          </cell>
          <cell r="M119">
            <v>1.4999999999999999E-2</v>
          </cell>
          <cell r="N119">
            <v>1.35E-2</v>
          </cell>
          <cell r="P119">
            <v>0.01</v>
          </cell>
          <cell r="Q119">
            <v>0.01</v>
          </cell>
          <cell r="R119">
            <v>8.8999999999999999E-3</v>
          </cell>
        </row>
        <row r="120">
          <cell r="A120" t="str">
            <v xml:space="preserve">         1.20  เพาะชำกล้าไม้ทั่วไป จังหวัดกระบี่</v>
          </cell>
          <cell r="D120">
            <v>1E-3</v>
          </cell>
          <cell r="E120">
            <v>1E-3</v>
          </cell>
          <cell r="F120">
            <v>2.3999999999999998E-3</v>
          </cell>
          <cell r="H120">
            <v>3.0000000000000001E-3</v>
          </cell>
          <cell r="I120">
            <v>3.0000000000000001E-3</v>
          </cell>
          <cell r="J120">
            <v>4.1999999999999997E-3</v>
          </cell>
          <cell r="L120">
            <v>3.0000000000000001E-3</v>
          </cell>
          <cell r="M120">
            <v>3.0000000000000001E-3</v>
          </cell>
          <cell r="N120">
            <v>2.7000000000000001E-3</v>
          </cell>
          <cell r="P120">
            <v>2E-3</v>
          </cell>
          <cell r="Q120">
            <v>2E-3</v>
          </cell>
          <cell r="R120">
            <v>1.6999999999999999E-3</v>
          </cell>
        </row>
        <row r="121">
          <cell r="A121" t="str">
            <v xml:space="preserve">         1.21  เพาะชำกล้าไม้ทั่วไป จังหวัดนครศรีธรรมราช</v>
          </cell>
          <cell r="D121">
            <v>7.0000000000000001E-3</v>
          </cell>
          <cell r="E121">
            <v>7.0000000000000001E-3</v>
          </cell>
          <cell r="F121">
            <v>7.7999999999999996E-3</v>
          </cell>
          <cell r="H121">
            <v>1.7000000000000001E-2</v>
          </cell>
          <cell r="I121">
            <v>1.7000000000000001E-2</v>
          </cell>
          <cell r="J121">
            <v>1.6799999999999999E-2</v>
          </cell>
          <cell r="L121">
            <v>1.4999999999999999E-2</v>
          </cell>
          <cell r="M121">
            <v>1.4999999999999999E-2</v>
          </cell>
          <cell r="N121">
            <v>1.35E-2</v>
          </cell>
          <cell r="P121">
            <v>0.01</v>
          </cell>
          <cell r="Q121">
            <v>0.01</v>
          </cell>
          <cell r="R121">
            <v>8.8999999999999999E-3</v>
          </cell>
        </row>
        <row r="122">
          <cell r="A122" t="str">
            <v xml:space="preserve">         1.22  เพาะชำกล้าไม้ทั่วไป จังหวัดสงขลา</v>
          </cell>
          <cell r="D122">
            <v>4.0000000000000001E-3</v>
          </cell>
          <cell r="E122">
            <v>4.0000000000000001E-3</v>
          </cell>
          <cell r="F122">
            <v>5.1000000000000004E-3</v>
          </cell>
          <cell r="H122">
            <v>0.01</v>
          </cell>
          <cell r="I122">
            <v>0.01</v>
          </cell>
          <cell r="J122">
            <v>1.0500000000000001E-2</v>
          </cell>
          <cell r="L122">
            <v>8.9999999999999993E-3</v>
          </cell>
          <cell r="M122">
            <v>8.9999999999999993E-3</v>
          </cell>
          <cell r="N122">
            <v>8.0999999999999996E-3</v>
          </cell>
          <cell r="P122">
            <v>6.0000000000000001E-3</v>
          </cell>
          <cell r="Q122">
            <v>6.0000000000000001E-3</v>
          </cell>
          <cell r="R122">
            <v>5.3E-3</v>
          </cell>
        </row>
        <row r="123">
          <cell r="A123" t="str">
            <v xml:space="preserve">         1.23  เพาะชำกล้าไม้ทั่วไป จังหวัดนราธิวาส</v>
          </cell>
          <cell r="D123">
            <v>3.0000000000000001E-3</v>
          </cell>
          <cell r="E123">
            <v>3.0000000000000001E-3</v>
          </cell>
          <cell r="F123">
            <v>2.7000000000000001E-3</v>
          </cell>
          <cell r="H123">
            <v>7.0000000000000001E-3</v>
          </cell>
          <cell r="I123">
            <v>7.0000000000000001E-3</v>
          </cell>
          <cell r="J123">
            <v>6.3E-3</v>
          </cell>
          <cell r="L123">
            <v>6.0000000000000001E-3</v>
          </cell>
          <cell r="M123">
            <v>6.0000000000000001E-3</v>
          </cell>
          <cell r="N123">
            <v>5.4000000000000003E-3</v>
          </cell>
          <cell r="P123">
            <v>4.0000000000000001E-3</v>
          </cell>
          <cell r="Q123">
            <v>4.0000000000000001E-3</v>
          </cell>
          <cell r="R123">
            <v>3.5999999999999999E-3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6041-40B1-4828-B2DD-85509929AC27}">
  <sheetPr>
    <tabColor rgb="FF92D050"/>
    <pageSetUpPr fitToPage="1"/>
  </sheetPr>
  <dimension ref="A1:W26"/>
  <sheetViews>
    <sheetView view="pageBreakPreview" zoomScaleNormal="100" zoomScaleSheetLayoutView="100" workbookViewId="0">
      <selection activeCell="I6" sqref="I6"/>
    </sheetView>
  </sheetViews>
  <sheetFormatPr defaultRowHeight="23.25" x14ac:dyDescent="0.5"/>
  <cols>
    <col min="1" max="1" width="55.75" style="2" customWidth="1"/>
    <col min="2" max="2" width="6.875" style="1" bestFit="1" customWidth="1"/>
    <col min="3" max="3" width="9.375" style="2" customWidth="1"/>
    <col min="4" max="4" width="5.25" style="2" customWidth="1"/>
    <col min="5" max="20" width="7.625" style="2" customWidth="1"/>
    <col min="21" max="21" width="6.875" style="2" customWidth="1"/>
    <col min="22" max="22" width="3.625" style="2" customWidth="1"/>
    <col min="23" max="23" width="6.875" style="2" customWidth="1"/>
    <col min="24" max="24" width="3.625" style="2" customWidth="1"/>
    <col min="25" max="25" width="6.875" style="2" customWidth="1"/>
    <col min="26" max="26" width="3.625" style="2" customWidth="1"/>
    <col min="27" max="27" width="6.875" style="2" customWidth="1"/>
    <col min="28" max="28" width="3.625" style="2" customWidth="1"/>
    <col min="29" max="29" width="6.875" style="2" customWidth="1"/>
    <col min="30" max="30" width="3.625" style="2" customWidth="1"/>
    <col min="31" max="31" width="6.875" style="2" customWidth="1"/>
    <col min="32" max="32" width="3.625" style="2" customWidth="1"/>
    <col min="33" max="33" width="6.875" style="2" customWidth="1"/>
    <col min="34" max="34" width="3.625" style="2" customWidth="1"/>
    <col min="35" max="35" width="6.875" style="2" customWidth="1"/>
    <col min="36" max="36" width="3.625" style="2" customWidth="1"/>
    <col min="37" max="256" width="9" style="2"/>
    <col min="257" max="257" width="55.75" style="2" customWidth="1"/>
    <col min="258" max="258" width="6.875" style="2" bestFit="1" customWidth="1"/>
    <col min="259" max="259" width="9.875" style="2" bestFit="1" customWidth="1"/>
    <col min="260" max="260" width="7.125" style="2" customWidth="1"/>
    <col min="261" max="271" width="6.875" style="2" bestFit="1" customWidth="1"/>
    <col min="272" max="273" width="6.75" style="2" customWidth="1"/>
    <col min="274" max="276" width="6.875" style="2" bestFit="1" customWidth="1"/>
    <col min="277" max="281" width="9" style="2"/>
    <col min="282" max="282" width="4.25" style="2" customWidth="1"/>
    <col min="283" max="512" width="9" style="2"/>
    <col min="513" max="513" width="55.75" style="2" customWidth="1"/>
    <col min="514" max="514" width="6.875" style="2" bestFit="1" customWidth="1"/>
    <col min="515" max="515" width="9.875" style="2" bestFit="1" customWidth="1"/>
    <col min="516" max="516" width="7.125" style="2" customWidth="1"/>
    <col min="517" max="527" width="6.875" style="2" bestFit="1" customWidth="1"/>
    <col min="528" max="529" width="6.75" style="2" customWidth="1"/>
    <col min="530" max="532" width="6.875" style="2" bestFit="1" customWidth="1"/>
    <col min="533" max="537" width="9" style="2"/>
    <col min="538" max="538" width="4.25" style="2" customWidth="1"/>
    <col min="539" max="768" width="9" style="2"/>
    <col min="769" max="769" width="55.75" style="2" customWidth="1"/>
    <col min="770" max="770" width="6.875" style="2" bestFit="1" customWidth="1"/>
    <col min="771" max="771" width="9.875" style="2" bestFit="1" customWidth="1"/>
    <col min="772" max="772" width="7.125" style="2" customWidth="1"/>
    <col min="773" max="783" width="6.875" style="2" bestFit="1" customWidth="1"/>
    <col min="784" max="785" width="6.75" style="2" customWidth="1"/>
    <col min="786" max="788" width="6.875" style="2" bestFit="1" customWidth="1"/>
    <col min="789" max="793" width="9" style="2"/>
    <col min="794" max="794" width="4.25" style="2" customWidth="1"/>
    <col min="795" max="1024" width="9" style="2"/>
    <col min="1025" max="1025" width="55.75" style="2" customWidth="1"/>
    <col min="1026" max="1026" width="6.875" style="2" bestFit="1" customWidth="1"/>
    <col min="1027" max="1027" width="9.875" style="2" bestFit="1" customWidth="1"/>
    <col min="1028" max="1028" width="7.125" style="2" customWidth="1"/>
    <col min="1029" max="1039" width="6.875" style="2" bestFit="1" customWidth="1"/>
    <col min="1040" max="1041" width="6.75" style="2" customWidth="1"/>
    <col min="1042" max="1044" width="6.875" style="2" bestFit="1" customWidth="1"/>
    <col min="1045" max="1049" width="9" style="2"/>
    <col min="1050" max="1050" width="4.25" style="2" customWidth="1"/>
    <col min="1051" max="1280" width="9" style="2"/>
    <col min="1281" max="1281" width="55.75" style="2" customWidth="1"/>
    <col min="1282" max="1282" width="6.875" style="2" bestFit="1" customWidth="1"/>
    <col min="1283" max="1283" width="9.875" style="2" bestFit="1" customWidth="1"/>
    <col min="1284" max="1284" width="7.125" style="2" customWidth="1"/>
    <col min="1285" max="1295" width="6.875" style="2" bestFit="1" customWidth="1"/>
    <col min="1296" max="1297" width="6.75" style="2" customWidth="1"/>
    <col min="1298" max="1300" width="6.875" style="2" bestFit="1" customWidth="1"/>
    <col min="1301" max="1305" width="9" style="2"/>
    <col min="1306" max="1306" width="4.25" style="2" customWidth="1"/>
    <col min="1307" max="1536" width="9" style="2"/>
    <col min="1537" max="1537" width="55.75" style="2" customWidth="1"/>
    <col min="1538" max="1538" width="6.875" style="2" bestFit="1" customWidth="1"/>
    <col min="1539" max="1539" width="9.875" style="2" bestFit="1" customWidth="1"/>
    <col min="1540" max="1540" width="7.125" style="2" customWidth="1"/>
    <col min="1541" max="1551" width="6.875" style="2" bestFit="1" customWidth="1"/>
    <col min="1552" max="1553" width="6.75" style="2" customWidth="1"/>
    <col min="1554" max="1556" width="6.875" style="2" bestFit="1" customWidth="1"/>
    <col min="1557" max="1561" width="9" style="2"/>
    <col min="1562" max="1562" width="4.25" style="2" customWidth="1"/>
    <col min="1563" max="1792" width="9" style="2"/>
    <col min="1793" max="1793" width="55.75" style="2" customWidth="1"/>
    <col min="1794" max="1794" width="6.875" style="2" bestFit="1" customWidth="1"/>
    <col min="1795" max="1795" width="9.875" style="2" bestFit="1" customWidth="1"/>
    <col min="1796" max="1796" width="7.125" style="2" customWidth="1"/>
    <col min="1797" max="1807" width="6.875" style="2" bestFit="1" customWidth="1"/>
    <col min="1808" max="1809" width="6.75" style="2" customWidth="1"/>
    <col min="1810" max="1812" width="6.875" style="2" bestFit="1" customWidth="1"/>
    <col min="1813" max="1817" width="9" style="2"/>
    <col min="1818" max="1818" width="4.25" style="2" customWidth="1"/>
    <col min="1819" max="2048" width="9" style="2"/>
    <col min="2049" max="2049" width="55.75" style="2" customWidth="1"/>
    <col min="2050" max="2050" width="6.875" style="2" bestFit="1" customWidth="1"/>
    <col min="2051" max="2051" width="9.875" style="2" bestFit="1" customWidth="1"/>
    <col min="2052" max="2052" width="7.125" style="2" customWidth="1"/>
    <col min="2053" max="2063" width="6.875" style="2" bestFit="1" customWidth="1"/>
    <col min="2064" max="2065" width="6.75" style="2" customWidth="1"/>
    <col min="2066" max="2068" width="6.875" style="2" bestFit="1" customWidth="1"/>
    <col min="2069" max="2073" width="9" style="2"/>
    <col min="2074" max="2074" width="4.25" style="2" customWidth="1"/>
    <col min="2075" max="2304" width="9" style="2"/>
    <col min="2305" max="2305" width="55.75" style="2" customWidth="1"/>
    <col min="2306" max="2306" width="6.875" style="2" bestFit="1" customWidth="1"/>
    <col min="2307" max="2307" width="9.875" style="2" bestFit="1" customWidth="1"/>
    <col min="2308" max="2308" width="7.125" style="2" customWidth="1"/>
    <col min="2309" max="2319" width="6.875" style="2" bestFit="1" customWidth="1"/>
    <col min="2320" max="2321" width="6.75" style="2" customWidth="1"/>
    <col min="2322" max="2324" width="6.875" style="2" bestFit="1" customWidth="1"/>
    <col min="2325" max="2329" width="9" style="2"/>
    <col min="2330" max="2330" width="4.25" style="2" customWidth="1"/>
    <col min="2331" max="2560" width="9" style="2"/>
    <col min="2561" max="2561" width="55.75" style="2" customWidth="1"/>
    <col min="2562" max="2562" width="6.875" style="2" bestFit="1" customWidth="1"/>
    <col min="2563" max="2563" width="9.875" style="2" bestFit="1" customWidth="1"/>
    <col min="2564" max="2564" width="7.125" style="2" customWidth="1"/>
    <col min="2565" max="2575" width="6.875" style="2" bestFit="1" customWidth="1"/>
    <col min="2576" max="2577" width="6.75" style="2" customWidth="1"/>
    <col min="2578" max="2580" width="6.875" style="2" bestFit="1" customWidth="1"/>
    <col min="2581" max="2585" width="9" style="2"/>
    <col min="2586" max="2586" width="4.25" style="2" customWidth="1"/>
    <col min="2587" max="2816" width="9" style="2"/>
    <col min="2817" max="2817" width="55.75" style="2" customWidth="1"/>
    <col min="2818" max="2818" width="6.875" style="2" bestFit="1" customWidth="1"/>
    <col min="2819" max="2819" width="9.875" style="2" bestFit="1" customWidth="1"/>
    <col min="2820" max="2820" width="7.125" style="2" customWidth="1"/>
    <col min="2821" max="2831" width="6.875" style="2" bestFit="1" customWidth="1"/>
    <col min="2832" max="2833" width="6.75" style="2" customWidth="1"/>
    <col min="2834" max="2836" width="6.875" style="2" bestFit="1" customWidth="1"/>
    <col min="2837" max="2841" width="9" style="2"/>
    <col min="2842" max="2842" width="4.25" style="2" customWidth="1"/>
    <col min="2843" max="3072" width="9" style="2"/>
    <col min="3073" max="3073" width="55.75" style="2" customWidth="1"/>
    <col min="3074" max="3074" width="6.875" style="2" bestFit="1" customWidth="1"/>
    <col min="3075" max="3075" width="9.875" style="2" bestFit="1" customWidth="1"/>
    <col min="3076" max="3076" width="7.125" style="2" customWidth="1"/>
    <col min="3077" max="3087" width="6.875" style="2" bestFit="1" customWidth="1"/>
    <col min="3088" max="3089" width="6.75" style="2" customWidth="1"/>
    <col min="3090" max="3092" width="6.875" style="2" bestFit="1" customWidth="1"/>
    <col min="3093" max="3097" width="9" style="2"/>
    <col min="3098" max="3098" width="4.25" style="2" customWidth="1"/>
    <col min="3099" max="3328" width="9" style="2"/>
    <col min="3329" max="3329" width="55.75" style="2" customWidth="1"/>
    <col min="3330" max="3330" width="6.875" style="2" bestFit="1" customWidth="1"/>
    <col min="3331" max="3331" width="9.875" style="2" bestFit="1" customWidth="1"/>
    <col min="3332" max="3332" width="7.125" style="2" customWidth="1"/>
    <col min="3333" max="3343" width="6.875" style="2" bestFit="1" customWidth="1"/>
    <col min="3344" max="3345" width="6.75" style="2" customWidth="1"/>
    <col min="3346" max="3348" width="6.875" style="2" bestFit="1" customWidth="1"/>
    <col min="3349" max="3353" width="9" style="2"/>
    <col min="3354" max="3354" width="4.25" style="2" customWidth="1"/>
    <col min="3355" max="3584" width="9" style="2"/>
    <col min="3585" max="3585" width="55.75" style="2" customWidth="1"/>
    <col min="3586" max="3586" width="6.875" style="2" bestFit="1" customWidth="1"/>
    <col min="3587" max="3587" width="9.875" style="2" bestFit="1" customWidth="1"/>
    <col min="3588" max="3588" width="7.125" style="2" customWidth="1"/>
    <col min="3589" max="3599" width="6.875" style="2" bestFit="1" customWidth="1"/>
    <col min="3600" max="3601" width="6.75" style="2" customWidth="1"/>
    <col min="3602" max="3604" width="6.875" style="2" bestFit="1" customWidth="1"/>
    <col min="3605" max="3609" width="9" style="2"/>
    <col min="3610" max="3610" width="4.25" style="2" customWidth="1"/>
    <col min="3611" max="3840" width="9" style="2"/>
    <col min="3841" max="3841" width="55.75" style="2" customWidth="1"/>
    <col min="3842" max="3842" width="6.875" style="2" bestFit="1" customWidth="1"/>
    <col min="3843" max="3843" width="9.875" style="2" bestFit="1" customWidth="1"/>
    <col min="3844" max="3844" width="7.125" style="2" customWidth="1"/>
    <col min="3845" max="3855" width="6.875" style="2" bestFit="1" customWidth="1"/>
    <col min="3856" max="3857" width="6.75" style="2" customWidth="1"/>
    <col min="3858" max="3860" width="6.875" style="2" bestFit="1" customWidth="1"/>
    <col min="3861" max="3865" width="9" style="2"/>
    <col min="3866" max="3866" width="4.25" style="2" customWidth="1"/>
    <col min="3867" max="4096" width="9" style="2"/>
    <col min="4097" max="4097" width="55.75" style="2" customWidth="1"/>
    <col min="4098" max="4098" width="6.875" style="2" bestFit="1" customWidth="1"/>
    <col min="4099" max="4099" width="9.875" style="2" bestFit="1" customWidth="1"/>
    <col min="4100" max="4100" width="7.125" style="2" customWidth="1"/>
    <col min="4101" max="4111" width="6.875" style="2" bestFit="1" customWidth="1"/>
    <col min="4112" max="4113" width="6.75" style="2" customWidth="1"/>
    <col min="4114" max="4116" width="6.875" style="2" bestFit="1" customWidth="1"/>
    <col min="4117" max="4121" width="9" style="2"/>
    <col min="4122" max="4122" width="4.25" style="2" customWidth="1"/>
    <col min="4123" max="4352" width="9" style="2"/>
    <col min="4353" max="4353" width="55.75" style="2" customWidth="1"/>
    <col min="4354" max="4354" width="6.875" style="2" bestFit="1" customWidth="1"/>
    <col min="4355" max="4355" width="9.875" style="2" bestFit="1" customWidth="1"/>
    <col min="4356" max="4356" width="7.125" style="2" customWidth="1"/>
    <col min="4357" max="4367" width="6.875" style="2" bestFit="1" customWidth="1"/>
    <col min="4368" max="4369" width="6.75" style="2" customWidth="1"/>
    <col min="4370" max="4372" width="6.875" style="2" bestFit="1" customWidth="1"/>
    <col min="4373" max="4377" width="9" style="2"/>
    <col min="4378" max="4378" width="4.25" style="2" customWidth="1"/>
    <col min="4379" max="4608" width="9" style="2"/>
    <col min="4609" max="4609" width="55.75" style="2" customWidth="1"/>
    <col min="4610" max="4610" width="6.875" style="2" bestFit="1" customWidth="1"/>
    <col min="4611" max="4611" width="9.875" style="2" bestFit="1" customWidth="1"/>
    <col min="4612" max="4612" width="7.125" style="2" customWidth="1"/>
    <col min="4613" max="4623" width="6.875" style="2" bestFit="1" customWidth="1"/>
    <col min="4624" max="4625" width="6.75" style="2" customWidth="1"/>
    <col min="4626" max="4628" width="6.875" style="2" bestFit="1" customWidth="1"/>
    <col min="4629" max="4633" width="9" style="2"/>
    <col min="4634" max="4634" width="4.25" style="2" customWidth="1"/>
    <col min="4635" max="4864" width="9" style="2"/>
    <col min="4865" max="4865" width="55.75" style="2" customWidth="1"/>
    <col min="4866" max="4866" width="6.875" style="2" bestFit="1" customWidth="1"/>
    <col min="4867" max="4867" width="9.875" style="2" bestFit="1" customWidth="1"/>
    <col min="4868" max="4868" width="7.125" style="2" customWidth="1"/>
    <col min="4869" max="4879" width="6.875" style="2" bestFit="1" customWidth="1"/>
    <col min="4880" max="4881" width="6.75" style="2" customWidth="1"/>
    <col min="4882" max="4884" width="6.875" style="2" bestFit="1" customWidth="1"/>
    <col min="4885" max="4889" width="9" style="2"/>
    <col min="4890" max="4890" width="4.25" style="2" customWidth="1"/>
    <col min="4891" max="5120" width="9" style="2"/>
    <col min="5121" max="5121" width="55.75" style="2" customWidth="1"/>
    <col min="5122" max="5122" width="6.875" style="2" bestFit="1" customWidth="1"/>
    <col min="5123" max="5123" width="9.875" style="2" bestFit="1" customWidth="1"/>
    <col min="5124" max="5124" width="7.125" style="2" customWidth="1"/>
    <col min="5125" max="5135" width="6.875" style="2" bestFit="1" customWidth="1"/>
    <col min="5136" max="5137" width="6.75" style="2" customWidth="1"/>
    <col min="5138" max="5140" width="6.875" style="2" bestFit="1" customWidth="1"/>
    <col min="5141" max="5145" width="9" style="2"/>
    <col min="5146" max="5146" width="4.25" style="2" customWidth="1"/>
    <col min="5147" max="5376" width="9" style="2"/>
    <col min="5377" max="5377" width="55.75" style="2" customWidth="1"/>
    <col min="5378" max="5378" width="6.875" style="2" bestFit="1" customWidth="1"/>
    <col min="5379" max="5379" width="9.875" style="2" bestFit="1" customWidth="1"/>
    <col min="5380" max="5380" width="7.125" style="2" customWidth="1"/>
    <col min="5381" max="5391" width="6.875" style="2" bestFit="1" customWidth="1"/>
    <col min="5392" max="5393" width="6.75" style="2" customWidth="1"/>
    <col min="5394" max="5396" width="6.875" style="2" bestFit="1" customWidth="1"/>
    <col min="5397" max="5401" width="9" style="2"/>
    <col min="5402" max="5402" width="4.25" style="2" customWidth="1"/>
    <col min="5403" max="5632" width="9" style="2"/>
    <col min="5633" max="5633" width="55.75" style="2" customWidth="1"/>
    <col min="5634" max="5634" width="6.875" style="2" bestFit="1" customWidth="1"/>
    <col min="5635" max="5635" width="9.875" style="2" bestFit="1" customWidth="1"/>
    <col min="5636" max="5636" width="7.125" style="2" customWidth="1"/>
    <col min="5637" max="5647" width="6.875" style="2" bestFit="1" customWidth="1"/>
    <col min="5648" max="5649" width="6.75" style="2" customWidth="1"/>
    <col min="5650" max="5652" width="6.875" style="2" bestFit="1" customWidth="1"/>
    <col min="5653" max="5657" width="9" style="2"/>
    <col min="5658" max="5658" width="4.25" style="2" customWidth="1"/>
    <col min="5659" max="5888" width="9" style="2"/>
    <col min="5889" max="5889" width="55.75" style="2" customWidth="1"/>
    <col min="5890" max="5890" width="6.875" style="2" bestFit="1" customWidth="1"/>
    <col min="5891" max="5891" width="9.875" style="2" bestFit="1" customWidth="1"/>
    <col min="5892" max="5892" width="7.125" style="2" customWidth="1"/>
    <col min="5893" max="5903" width="6.875" style="2" bestFit="1" customWidth="1"/>
    <col min="5904" max="5905" width="6.75" style="2" customWidth="1"/>
    <col min="5906" max="5908" width="6.875" style="2" bestFit="1" customWidth="1"/>
    <col min="5909" max="5913" width="9" style="2"/>
    <col min="5914" max="5914" width="4.25" style="2" customWidth="1"/>
    <col min="5915" max="6144" width="9" style="2"/>
    <col min="6145" max="6145" width="55.75" style="2" customWidth="1"/>
    <col min="6146" max="6146" width="6.875" style="2" bestFit="1" customWidth="1"/>
    <col min="6147" max="6147" width="9.875" style="2" bestFit="1" customWidth="1"/>
    <col min="6148" max="6148" width="7.125" style="2" customWidth="1"/>
    <col min="6149" max="6159" width="6.875" style="2" bestFit="1" customWidth="1"/>
    <col min="6160" max="6161" width="6.75" style="2" customWidth="1"/>
    <col min="6162" max="6164" width="6.875" style="2" bestFit="1" customWidth="1"/>
    <col min="6165" max="6169" width="9" style="2"/>
    <col min="6170" max="6170" width="4.25" style="2" customWidth="1"/>
    <col min="6171" max="6400" width="9" style="2"/>
    <col min="6401" max="6401" width="55.75" style="2" customWidth="1"/>
    <col min="6402" max="6402" width="6.875" style="2" bestFit="1" customWidth="1"/>
    <col min="6403" max="6403" width="9.875" style="2" bestFit="1" customWidth="1"/>
    <col min="6404" max="6404" width="7.125" style="2" customWidth="1"/>
    <col min="6405" max="6415" width="6.875" style="2" bestFit="1" customWidth="1"/>
    <col min="6416" max="6417" width="6.75" style="2" customWidth="1"/>
    <col min="6418" max="6420" width="6.875" style="2" bestFit="1" customWidth="1"/>
    <col min="6421" max="6425" width="9" style="2"/>
    <col min="6426" max="6426" width="4.25" style="2" customWidth="1"/>
    <col min="6427" max="6656" width="9" style="2"/>
    <col min="6657" max="6657" width="55.75" style="2" customWidth="1"/>
    <col min="6658" max="6658" width="6.875" style="2" bestFit="1" customWidth="1"/>
    <col min="6659" max="6659" width="9.875" style="2" bestFit="1" customWidth="1"/>
    <col min="6660" max="6660" width="7.125" style="2" customWidth="1"/>
    <col min="6661" max="6671" width="6.875" style="2" bestFit="1" customWidth="1"/>
    <col min="6672" max="6673" width="6.75" style="2" customWidth="1"/>
    <col min="6674" max="6676" width="6.875" style="2" bestFit="1" customWidth="1"/>
    <col min="6677" max="6681" width="9" style="2"/>
    <col min="6682" max="6682" width="4.25" style="2" customWidth="1"/>
    <col min="6683" max="6912" width="9" style="2"/>
    <col min="6913" max="6913" width="55.75" style="2" customWidth="1"/>
    <col min="6914" max="6914" width="6.875" style="2" bestFit="1" customWidth="1"/>
    <col min="6915" max="6915" width="9.875" style="2" bestFit="1" customWidth="1"/>
    <col min="6916" max="6916" width="7.125" style="2" customWidth="1"/>
    <col min="6917" max="6927" width="6.875" style="2" bestFit="1" customWidth="1"/>
    <col min="6928" max="6929" width="6.75" style="2" customWidth="1"/>
    <col min="6930" max="6932" width="6.875" style="2" bestFit="1" customWidth="1"/>
    <col min="6933" max="6937" width="9" style="2"/>
    <col min="6938" max="6938" width="4.25" style="2" customWidth="1"/>
    <col min="6939" max="7168" width="9" style="2"/>
    <col min="7169" max="7169" width="55.75" style="2" customWidth="1"/>
    <col min="7170" max="7170" width="6.875" style="2" bestFit="1" customWidth="1"/>
    <col min="7171" max="7171" width="9.875" style="2" bestFit="1" customWidth="1"/>
    <col min="7172" max="7172" width="7.125" style="2" customWidth="1"/>
    <col min="7173" max="7183" width="6.875" style="2" bestFit="1" customWidth="1"/>
    <col min="7184" max="7185" width="6.75" style="2" customWidth="1"/>
    <col min="7186" max="7188" width="6.875" style="2" bestFit="1" customWidth="1"/>
    <col min="7189" max="7193" width="9" style="2"/>
    <col min="7194" max="7194" width="4.25" style="2" customWidth="1"/>
    <col min="7195" max="7424" width="9" style="2"/>
    <col min="7425" max="7425" width="55.75" style="2" customWidth="1"/>
    <col min="7426" max="7426" width="6.875" style="2" bestFit="1" customWidth="1"/>
    <col min="7427" max="7427" width="9.875" style="2" bestFit="1" customWidth="1"/>
    <col min="7428" max="7428" width="7.125" style="2" customWidth="1"/>
    <col min="7429" max="7439" width="6.875" style="2" bestFit="1" customWidth="1"/>
    <col min="7440" max="7441" width="6.75" style="2" customWidth="1"/>
    <col min="7442" max="7444" width="6.875" style="2" bestFit="1" customWidth="1"/>
    <col min="7445" max="7449" width="9" style="2"/>
    <col min="7450" max="7450" width="4.25" style="2" customWidth="1"/>
    <col min="7451" max="7680" width="9" style="2"/>
    <col min="7681" max="7681" width="55.75" style="2" customWidth="1"/>
    <col min="7682" max="7682" width="6.875" style="2" bestFit="1" customWidth="1"/>
    <col min="7683" max="7683" width="9.875" style="2" bestFit="1" customWidth="1"/>
    <col min="7684" max="7684" width="7.125" style="2" customWidth="1"/>
    <col min="7685" max="7695" width="6.875" style="2" bestFit="1" customWidth="1"/>
    <col min="7696" max="7697" width="6.75" style="2" customWidth="1"/>
    <col min="7698" max="7700" width="6.875" style="2" bestFit="1" customWidth="1"/>
    <col min="7701" max="7705" width="9" style="2"/>
    <col min="7706" max="7706" width="4.25" style="2" customWidth="1"/>
    <col min="7707" max="7936" width="9" style="2"/>
    <col min="7937" max="7937" width="55.75" style="2" customWidth="1"/>
    <col min="7938" max="7938" width="6.875" style="2" bestFit="1" customWidth="1"/>
    <col min="7939" max="7939" width="9.875" style="2" bestFit="1" customWidth="1"/>
    <col min="7940" max="7940" width="7.125" style="2" customWidth="1"/>
    <col min="7941" max="7951" width="6.875" style="2" bestFit="1" customWidth="1"/>
    <col min="7952" max="7953" width="6.75" style="2" customWidth="1"/>
    <col min="7954" max="7956" width="6.875" style="2" bestFit="1" customWidth="1"/>
    <col min="7957" max="7961" width="9" style="2"/>
    <col min="7962" max="7962" width="4.25" style="2" customWidth="1"/>
    <col min="7963" max="8192" width="9" style="2"/>
    <col min="8193" max="8193" width="55.75" style="2" customWidth="1"/>
    <col min="8194" max="8194" width="6.875" style="2" bestFit="1" customWidth="1"/>
    <col min="8195" max="8195" width="9.875" style="2" bestFit="1" customWidth="1"/>
    <col min="8196" max="8196" width="7.125" style="2" customWidth="1"/>
    <col min="8197" max="8207" width="6.875" style="2" bestFit="1" customWidth="1"/>
    <col min="8208" max="8209" width="6.75" style="2" customWidth="1"/>
    <col min="8210" max="8212" width="6.875" style="2" bestFit="1" customWidth="1"/>
    <col min="8213" max="8217" width="9" style="2"/>
    <col min="8218" max="8218" width="4.25" style="2" customWidth="1"/>
    <col min="8219" max="8448" width="9" style="2"/>
    <col min="8449" max="8449" width="55.75" style="2" customWidth="1"/>
    <col min="8450" max="8450" width="6.875" style="2" bestFit="1" customWidth="1"/>
    <col min="8451" max="8451" width="9.875" style="2" bestFit="1" customWidth="1"/>
    <col min="8452" max="8452" width="7.125" style="2" customWidth="1"/>
    <col min="8453" max="8463" width="6.875" style="2" bestFit="1" customWidth="1"/>
    <col min="8464" max="8465" width="6.75" style="2" customWidth="1"/>
    <col min="8466" max="8468" width="6.875" style="2" bestFit="1" customWidth="1"/>
    <col min="8469" max="8473" width="9" style="2"/>
    <col min="8474" max="8474" width="4.25" style="2" customWidth="1"/>
    <col min="8475" max="8704" width="9" style="2"/>
    <col min="8705" max="8705" width="55.75" style="2" customWidth="1"/>
    <col min="8706" max="8706" width="6.875" style="2" bestFit="1" customWidth="1"/>
    <col min="8707" max="8707" width="9.875" style="2" bestFit="1" customWidth="1"/>
    <col min="8708" max="8708" width="7.125" style="2" customWidth="1"/>
    <col min="8709" max="8719" width="6.875" style="2" bestFit="1" customWidth="1"/>
    <col min="8720" max="8721" width="6.75" style="2" customWidth="1"/>
    <col min="8722" max="8724" width="6.875" style="2" bestFit="1" customWidth="1"/>
    <col min="8725" max="8729" width="9" style="2"/>
    <col min="8730" max="8730" width="4.25" style="2" customWidth="1"/>
    <col min="8731" max="8960" width="9" style="2"/>
    <col min="8961" max="8961" width="55.75" style="2" customWidth="1"/>
    <col min="8962" max="8962" width="6.875" style="2" bestFit="1" customWidth="1"/>
    <col min="8963" max="8963" width="9.875" style="2" bestFit="1" customWidth="1"/>
    <col min="8964" max="8964" width="7.125" style="2" customWidth="1"/>
    <col min="8965" max="8975" width="6.875" style="2" bestFit="1" customWidth="1"/>
    <col min="8976" max="8977" width="6.75" style="2" customWidth="1"/>
    <col min="8978" max="8980" width="6.875" style="2" bestFit="1" customWidth="1"/>
    <col min="8981" max="8985" width="9" style="2"/>
    <col min="8986" max="8986" width="4.25" style="2" customWidth="1"/>
    <col min="8987" max="9216" width="9" style="2"/>
    <col min="9217" max="9217" width="55.75" style="2" customWidth="1"/>
    <col min="9218" max="9218" width="6.875" style="2" bestFit="1" customWidth="1"/>
    <col min="9219" max="9219" width="9.875" style="2" bestFit="1" customWidth="1"/>
    <col min="9220" max="9220" width="7.125" style="2" customWidth="1"/>
    <col min="9221" max="9231" width="6.875" style="2" bestFit="1" customWidth="1"/>
    <col min="9232" max="9233" width="6.75" style="2" customWidth="1"/>
    <col min="9234" max="9236" width="6.875" style="2" bestFit="1" customWidth="1"/>
    <col min="9237" max="9241" width="9" style="2"/>
    <col min="9242" max="9242" width="4.25" style="2" customWidth="1"/>
    <col min="9243" max="9472" width="9" style="2"/>
    <col min="9473" max="9473" width="55.75" style="2" customWidth="1"/>
    <col min="9474" max="9474" width="6.875" style="2" bestFit="1" customWidth="1"/>
    <col min="9475" max="9475" width="9.875" style="2" bestFit="1" customWidth="1"/>
    <col min="9476" max="9476" width="7.125" style="2" customWidth="1"/>
    <col min="9477" max="9487" width="6.875" style="2" bestFit="1" customWidth="1"/>
    <col min="9488" max="9489" width="6.75" style="2" customWidth="1"/>
    <col min="9490" max="9492" width="6.875" style="2" bestFit="1" customWidth="1"/>
    <col min="9493" max="9497" width="9" style="2"/>
    <col min="9498" max="9498" width="4.25" style="2" customWidth="1"/>
    <col min="9499" max="9728" width="9" style="2"/>
    <col min="9729" max="9729" width="55.75" style="2" customWidth="1"/>
    <col min="9730" max="9730" width="6.875" style="2" bestFit="1" customWidth="1"/>
    <col min="9731" max="9731" width="9.875" style="2" bestFit="1" customWidth="1"/>
    <col min="9732" max="9732" width="7.125" style="2" customWidth="1"/>
    <col min="9733" max="9743" width="6.875" style="2" bestFit="1" customWidth="1"/>
    <col min="9744" max="9745" width="6.75" style="2" customWidth="1"/>
    <col min="9746" max="9748" width="6.875" style="2" bestFit="1" customWidth="1"/>
    <col min="9749" max="9753" width="9" style="2"/>
    <col min="9754" max="9754" width="4.25" style="2" customWidth="1"/>
    <col min="9755" max="9984" width="9" style="2"/>
    <col min="9985" max="9985" width="55.75" style="2" customWidth="1"/>
    <col min="9986" max="9986" width="6.875" style="2" bestFit="1" customWidth="1"/>
    <col min="9987" max="9987" width="9.875" style="2" bestFit="1" customWidth="1"/>
    <col min="9988" max="9988" width="7.125" style="2" customWidth="1"/>
    <col min="9989" max="9999" width="6.875" style="2" bestFit="1" customWidth="1"/>
    <col min="10000" max="10001" width="6.75" style="2" customWidth="1"/>
    <col min="10002" max="10004" width="6.875" style="2" bestFit="1" customWidth="1"/>
    <col min="10005" max="10009" width="9" style="2"/>
    <col min="10010" max="10010" width="4.25" style="2" customWidth="1"/>
    <col min="10011" max="10240" width="9" style="2"/>
    <col min="10241" max="10241" width="55.75" style="2" customWidth="1"/>
    <col min="10242" max="10242" width="6.875" style="2" bestFit="1" customWidth="1"/>
    <col min="10243" max="10243" width="9.875" style="2" bestFit="1" customWidth="1"/>
    <col min="10244" max="10244" width="7.125" style="2" customWidth="1"/>
    <col min="10245" max="10255" width="6.875" style="2" bestFit="1" customWidth="1"/>
    <col min="10256" max="10257" width="6.75" style="2" customWidth="1"/>
    <col min="10258" max="10260" width="6.875" style="2" bestFit="1" customWidth="1"/>
    <col min="10261" max="10265" width="9" style="2"/>
    <col min="10266" max="10266" width="4.25" style="2" customWidth="1"/>
    <col min="10267" max="10496" width="9" style="2"/>
    <col min="10497" max="10497" width="55.75" style="2" customWidth="1"/>
    <col min="10498" max="10498" width="6.875" style="2" bestFit="1" customWidth="1"/>
    <col min="10499" max="10499" width="9.875" style="2" bestFit="1" customWidth="1"/>
    <col min="10500" max="10500" width="7.125" style="2" customWidth="1"/>
    <col min="10501" max="10511" width="6.875" style="2" bestFit="1" customWidth="1"/>
    <col min="10512" max="10513" width="6.75" style="2" customWidth="1"/>
    <col min="10514" max="10516" width="6.875" style="2" bestFit="1" customWidth="1"/>
    <col min="10517" max="10521" width="9" style="2"/>
    <col min="10522" max="10522" width="4.25" style="2" customWidth="1"/>
    <col min="10523" max="10752" width="9" style="2"/>
    <col min="10753" max="10753" width="55.75" style="2" customWidth="1"/>
    <col min="10754" max="10754" width="6.875" style="2" bestFit="1" customWidth="1"/>
    <col min="10755" max="10755" width="9.875" style="2" bestFit="1" customWidth="1"/>
    <col min="10756" max="10756" width="7.125" style="2" customWidth="1"/>
    <col min="10757" max="10767" width="6.875" style="2" bestFit="1" customWidth="1"/>
    <col min="10768" max="10769" width="6.75" style="2" customWidth="1"/>
    <col min="10770" max="10772" width="6.875" style="2" bestFit="1" customWidth="1"/>
    <col min="10773" max="10777" width="9" style="2"/>
    <col min="10778" max="10778" width="4.25" style="2" customWidth="1"/>
    <col min="10779" max="11008" width="9" style="2"/>
    <col min="11009" max="11009" width="55.75" style="2" customWidth="1"/>
    <col min="11010" max="11010" width="6.875" style="2" bestFit="1" customWidth="1"/>
    <col min="11011" max="11011" width="9.875" style="2" bestFit="1" customWidth="1"/>
    <col min="11012" max="11012" width="7.125" style="2" customWidth="1"/>
    <col min="11013" max="11023" width="6.875" style="2" bestFit="1" customWidth="1"/>
    <col min="11024" max="11025" width="6.75" style="2" customWidth="1"/>
    <col min="11026" max="11028" width="6.875" style="2" bestFit="1" customWidth="1"/>
    <col min="11029" max="11033" width="9" style="2"/>
    <col min="11034" max="11034" width="4.25" style="2" customWidth="1"/>
    <col min="11035" max="11264" width="9" style="2"/>
    <col min="11265" max="11265" width="55.75" style="2" customWidth="1"/>
    <col min="11266" max="11266" width="6.875" style="2" bestFit="1" customWidth="1"/>
    <col min="11267" max="11267" width="9.875" style="2" bestFit="1" customWidth="1"/>
    <col min="11268" max="11268" width="7.125" style="2" customWidth="1"/>
    <col min="11269" max="11279" width="6.875" style="2" bestFit="1" customWidth="1"/>
    <col min="11280" max="11281" width="6.75" style="2" customWidth="1"/>
    <col min="11282" max="11284" width="6.875" style="2" bestFit="1" customWidth="1"/>
    <col min="11285" max="11289" width="9" style="2"/>
    <col min="11290" max="11290" width="4.25" style="2" customWidth="1"/>
    <col min="11291" max="11520" width="9" style="2"/>
    <col min="11521" max="11521" width="55.75" style="2" customWidth="1"/>
    <col min="11522" max="11522" width="6.875" style="2" bestFit="1" customWidth="1"/>
    <col min="11523" max="11523" width="9.875" style="2" bestFit="1" customWidth="1"/>
    <col min="11524" max="11524" width="7.125" style="2" customWidth="1"/>
    <col min="11525" max="11535" width="6.875" style="2" bestFit="1" customWidth="1"/>
    <col min="11536" max="11537" width="6.75" style="2" customWidth="1"/>
    <col min="11538" max="11540" width="6.875" style="2" bestFit="1" customWidth="1"/>
    <col min="11541" max="11545" width="9" style="2"/>
    <col min="11546" max="11546" width="4.25" style="2" customWidth="1"/>
    <col min="11547" max="11776" width="9" style="2"/>
    <col min="11777" max="11777" width="55.75" style="2" customWidth="1"/>
    <col min="11778" max="11778" width="6.875" style="2" bestFit="1" customWidth="1"/>
    <col min="11779" max="11779" width="9.875" style="2" bestFit="1" customWidth="1"/>
    <col min="11780" max="11780" width="7.125" style="2" customWidth="1"/>
    <col min="11781" max="11791" width="6.875" style="2" bestFit="1" customWidth="1"/>
    <col min="11792" max="11793" width="6.75" style="2" customWidth="1"/>
    <col min="11794" max="11796" width="6.875" style="2" bestFit="1" customWidth="1"/>
    <col min="11797" max="11801" width="9" style="2"/>
    <col min="11802" max="11802" width="4.25" style="2" customWidth="1"/>
    <col min="11803" max="12032" width="9" style="2"/>
    <col min="12033" max="12033" width="55.75" style="2" customWidth="1"/>
    <col min="12034" max="12034" width="6.875" style="2" bestFit="1" customWidth="1"/>
    <col min="12035" max="12035" width="9.875" style="2" bestFit="1" customWidth="1"/>
    <col min="12036" max="12036" width="7.125" style="2" customWidth="1"/>
    <col min="12037" max="12047" width="6.875" style="2" bestFit="1" customWidth="1"/>
    <col min="12048" max="12049" width="6.75" style="2" customWidth="1"/>
    <col min="12050" max="12052" width="6.875" style="2" bestFit="1" customWidth="1"/>
    <col min="12053" max="12057" width="9" style="2"/>
    <col min="12058" max="12058" width="4.25" style="2" customWidth="1"/>
    <col min="12059" max="12288" width="9" style="2"/>
    <col min="12289" max="12289" width="55.75" style="2" customWidth="1"/>
    <col min="12290" max="12290" width="6.875" style="2" bestFit="1" customWidth="1"/>
    <col min="12291" max="12291" width="9.875" style="2" bestFit="1" customWidth="1"/>
    <col min="12292" max="12292" width="7.125" style="2" customWidth="1"/>
    <col min="12293" max="12303" width="6.875" style="2" bestFit="1" customWidth="1"/>
    <col min="12304" max="12305" width="6.75" style="2" customWidth="1"/>
    <col min="12306" max="12308" width="6.875" style="2" bestFit="1" customWidth="1"/>
    <col min="12309" max="12313" width="9" style="2"/>
    <col min="12314" max="12314" width="4.25" style="2" customWidth="1"/>
    <col min="12315" max="12544" width="9" style="2"/>
    <col min="12545" max="12545" width="55.75" style="2" customWidth="1"/>
    <col min="12546" max="12546" width="6.875" style="2" bestFit="1" customWidth="1"/>
    <col min="12547" max="12547" width="9.875" style="2" bestFit="1" customWidth="1"/>
    <col min="12548" max="12548" width="7.125" style="2" customWidth="1"/>
    <col min="12549" max="12559" width="6.875" style="2" bestFit="1" customWidth="1"/>
    <col min="12560" max="12561" width="6.75" style="2" customWidth="1"/>
    <col min="12562" max="12564" width="6.875" style="2" bestFit="1" customWidth="1"/>
    <col min="12565" max="12569" width="9" style="2"/>
    <col min="12570" max="12570" width="4.25" style="2" customWidth="1"/>
    <col min="12571" max="12800" width="9" style="2"/>
    <col min="12801" max="12801" width="55.75" style="2" customWidth="1"/>
    <col min="12802" max="12802" width="6.875" style="2" bestFit="1" customWidth="1"/>
    <col min="12803" max="12803" width="9.875" style="2" bestFit="1" customWidth="1"/>
    <col min="12804" max="12804" width="7.125" style="2" customWidth="1"/>
    <col min="12805" max="12815" width="6.875" style="2" bestFit="1" customWidth="1"/>
    <col min="12816" max="12817" width="6.75" style="2" customWidth="1"/>
    <col min="12818" max="12820" width="6.875" style="2" bestFit="1" customWidth="1"/>
    <col min="12821" max="12825" width="9" style="2"/>
    <col min="12826" max="12826" width="4.25" style="2" customWidth="1"/>
    <col min="12827" max="13056" width="9" style="2"/>
    <col min="13057" max="13057" width="55.75" style="2" customWidth="1"/>
    <col min="13058" max="13058" width="6.875" style="2" bestFit="1" customWidth="1"/>
    <col min="13059" max="13059" width="9.875" style="2" bestFit="1" customWidth="1"/>
    <col min="13060" max="13060" width="7.125" style="2" customWidth="1"/>
    <col min="13061" max="13071" width="6.875" style="2" bestFit="1" customWidth="1"/>
    <col min="13072" max="13073" width="6.75" style="2" customWidth="1"/>
    <col min="13074" max="13076" width="6.875" style="2" bestFit="1" customWidth="1"/>
    <col min="13077" max="13081" width="9" style="2"/>
    <col min="13082" max="13082" width="4.25" style="2" customWidth="1"/>
    <col min="13083" max="13312" width="9" style="2"/>
    <col min="13313" max="13313" width="55.75" style="2" customWidth="1"/>
    <col min="13314" max="13314" width="6.875" style="2" bestFit="1" customWidth="1"/>
    <col min="13315" max="13315" width="9.875" style="2" bestFit="1" customWidth="1"/>
    <col min="13316" max="13316" width="7.125" style="2" customWidth="1"/>
    <col min="13317" max="13327" width="6.875" style="2" bestFit="1" customWidth="1"/>
    <col min="13328" max="13329" width="6.75" style="2" customWidth="1"/>
    <col min="13330" max="13332" width="6.875" style="2" bestFit="1" customWidth="1"/>
    <col min="13333" max="13337" width="9" style="2"/>
    <col min="13338" max="13338" width="4.25" style="2" customWidth="1"/>
    <col min="13339" max="13568" width="9" style="2"/>
    <col min="13569" max="13569" width="55.75" style="2" customWidth="1"/>
    <col min="13570" max="13570" width="6.875" style="2" bestFit="1" customWidth="1"/>
    <col min="13571" max="13571" width="9.875" style="2" bestFit="1" customWidth="1"/>
    <col min="13572" max="13572" width="7.125" style="2" customWidth="1"/>
    <col min="13573" max="13583" width="6.875" style="2" bestFit="1" customWidth="1"/>
    <col min="13584" max="13585" width="6.75" style="2" customWidth="1"/>
    <col min="13586" max="13588" width="6.875" style="2" bestFit="1" customWidth="1"/>
    <col min="13589" max="13593" width="9" style="2"/>
    <col min="13594" max="13594" width="4.25" style="2" customWidth="1"/>
    <col min="13595" max="13824" width="9" style="2"/>
    <col min="13825" max="13825" width="55.75" style="2" customWidth="1"/>
    <col min="13826" max="13826" width="6.875" style="2" bestFit="1" customWidth="1"/>
    <col min="13827" max="13827" width="9.875" style="2" bestFit="1" customWidth="1"/>
    <col min="13828" max="13828" width="7.125" style="2" customWidth="1"/>
    <col min="13829" max="13839" width="6.875" style="2" bestFit="1" customWidth="1"/>
    <col min="13840" max="13841" width="6.75" style="2" customWidth="1"/>
    <col min="13842" max="13844" width="6.875" style="2" bestFit="1" customWidth="1"/>
    <col min="13845" max="13849" width="9" style="2"/>
    <col min="13850" max="13850" width="4.25" style="2" customWidth="1"/>
    <col min="13851" max="14080" width="9" style="2"/>
    <col min="14081" max="14081" width="55.75" style="2" customWidth="1"/>
    <col min="14082" max="14082" width="6.875" style="2" bestFit="1" customWidth="1"/>
    <col min="14083" max="14083" width="9.875" style="2" bestFit="1" customWidth="1"/>
    <col min="14084" max="14084" width="7.125" style="2" customWidth="1"/>
    <col min="14085" max="14095" width="6.875" style="2" bestFit="1" customWidth="1"/>
    <col min="14096" max="14097" width="6.75" style="2" customWidth="1"/>
    <col min="14098" max="14100" width="6.875" style="2" bestFit="1" customWidth="1"/>
    <col min="14101" max="14105" width="9" style="2"/>
    <col min="14106" max="14106" width="4.25" style="2" customWidth="1"/>
    <col min="14107" max="14336" width="9" style="2"/>
    <col min="14337" max="14337" width="55.75" style="2" customWidth="1"/>
    <col min="14338" max="14338" width="6.875" style="2" bestFit="1" customWidth="1"/>
    <col min="14339" max="14339" width="9.875" style="2" bestFit="1" customWidth="1"/>
    <col min="14340" max="14340" width="7.125" style="2" customWidth="1"/>
    <col min="14341" max="14351" width="6.875" style="2" bestFit="1" customWidth="1"/>
    <col min="14352" max="14353" width="6.75" style="2" customWidth="1"/>
    <col min="14354" max="14356" width="6.875" style="2" bestFit="1" customWidth="1"/>
    <col min="14357" max="14361" width="9" style="2"/>
    <col min="14362" max="14362" width="4.25" style="2" customWidth="1"/>
    <col min="14363" max="14592" width="9" style="2"/>
    <col min="14593" max="14593" width="55.75" style="2" customWidth="1"/>
    <col min="14594" max="14594" width="6.875" style="2" bestFit="1" customWidth="1"/>
    <col min="14595" max="14595" width="9.875" style="2" bestFit="1" customWidth="1"/>
    <col min="14596" max="14596" width="7.125" style="2" customWidth="1"/>
    <col min="14597" max="14607" width="6.875" style="2" bestFit="1" customWidth="1"/>
    <col min="14608" max="14609" width="6.75" style="2" customWidth="1"/>
    <col min="14610" max="14612" width="6.875" style="2" bestFit="1" customWidth="1"/>
    <col min="14613" max="14617" width="9" style="2"/>
    <col min="14618" max="14618" width="4.25" style="2" customWidth="1"/>
    <col min="14619" max="14848" width="9" style="2"/>
    <col min="14849" max="14849" width="55.75" style="2" customWidth="1"/>
    <col min="14850" max="14850" width="6.875" style="2" bestFit="1" customWidth="1"/>
    <col min="14851" max="14851" width="9.875" style="2" bestFit="1" customWidth="1"/>
    <col min="14852" max="14852" width="7.125" style="2" customWidth="1"/>
    <col min="14853" max="14863" width="6.875" style="2" bestFit="1" customWidth="1"/>
    <col min="14864" max="14865" width="6.75" style="2" customWidth="1"/>
    <col min="14866" max="14868" width="6.875" style="2" bestFit="1" customWidth="1"/>
    <col min="14869" max="14873" width="9" style="2"/>
    <col min="14874" max="14874" width="4.25" style="2" customWidth="1"/>
    <col min="14875" max="15104" width="9" style="2"/>
    <col min="15105" max="15105" width="55.75" style="2" customWidth="1"/>
    <col min="15106" max="15106" width="6.875" style="2" bestFit="1" customWidth="1"/>
    <col min="15107" max="15107" width="9.875" style="2" bestFit="1" customWidth="1"/>
    <col min="15108" max="15108" width="7.125" style="2" customWidth="1"/>
    <col min="15109" max="15119" width="6.875" style="2" bestFit="1" customWidth="1"/>
    <col min="15120" max="15121" width="6.75" style="2" customWidth="1"/>
    <col min="15122" max="15124" width="6.875" style="2" bestFit="1" customWidth="1"/>
    <col min="15125" max="15129" width="9" style="2"/>
    <col min="15130" max="15130" width="4.25" style="2" customWidth="1"/>
    <col min="15131" max="15360" width="9" style="2"/>
    <col min="15361" max="15361" width="55.75" style="2" customWidth="1"/>
    <col min="15362" max="15362" width="6.875" style="2" bestFit="1" customWidth="1"/>
    <col min="15363" max="15363" width="9.875" style="2" bestFit="1" customWidth="1"/>
    <col min="15364" max="15364" width="7.125" style="2" customWidth="1"/>
    <col min="15365" max="15375" width="6.875" style="2" bestFit="1" customWidth="1"/>
    <col min="15376" max="15377" width="6.75" style="2" customWidth="1"/>
    <col min="15378" max="15380" width="6.875" style="2" bestFit="1" customWidth="1"/>
    <col min="15381" max="15385" width="9" style="2"/>
    <col min="15386" max="15386" width="4.25" style="2" customWidth="1"/>
    <col min="15387" max="15616" width="9" style="2"/>
    <col min="15617" max="15617" width="55.75" style="2" customWidth="1"/>
    <col min="15618" max="15618" width="6.875" style="2" bestFit="1" customWidth="1"/>
    <col min="15619" max="15619" width="9.875" style="2" bestFit="1" customWidth="1"/>
    <col min="15620" max="15620" width="7.125" style="2" customWidth="1"/>
    <col min="15621" max="15631" width="6.875" style="2" bestFit="1" customWidth="1"/>
    <col min="15632" max="15633" width="6.75" style="2" customWidth="1"/>
    <col min="15634" max="15636" width="6.875" style="2" bestFit="1" customWidth="1"/>
    <col min="15637" max="15641" width="9" style="2"/>
    <col min="15642" max="15642" width="4.25" style="2" customWidth="1"/>
    <col min="15643" max="15872" width="9" style="2"/>
    <col min="15873" max="15873" width="55.75" style="2" customWidth="1"/>
    <col min="15874" max="15874" width="6.875" style="2" bestFit="1" customWidth="1"/>
    <col min="15875" max="15875" width="9.875" style="2" bestFit="1" customWidth="1"/>
    <col min="15876" max="15876" width="7.125" style="2" customWidth="1"/>
    <col min="15877" max="15887" width="6.875" style="2" bestFit="1" customWidth="1"/>
    <col min="15888" max="15889" width="6.75" style="2" customWidth="1"/>
    <col min="15890" max="15892" width="6.875" style="2" bestFit="1" customWidth="1"/>
    <col min="15893" max="15897" width="9" style="2"/>
    <col min="15898" max="15898" width="4.25" style="2" customWidth="1"/>
    <col min="15899" max="16128" width="9" style="2"/>
    <col min="16129" max="16129" width="55.75" style="2" customWidth="1"/>
    <col min="16130" max="16130" width="6.875" style="2" bestFit="1" customWidth="1"/>
    <col min="16131" max="16131" width="9.875" style="2" bestFit="1" customWidth="1"/>
    <col min="16132" max="16132" width="7.125" style="2" customWidth="1"/>
    <col min="16133" max="16143" width="6.875" style="2" bestFit="1" customWidth="1"/>
    <col min="16144" max="16145" width="6.75" style="2" customWidth="1"/>
    <col min="16146" max="16148" width="6.875" style="2" bestFit="1" customWidth="1"/>
    <col min="16149" max="16153" width="9" style="2"/>
    <col min="16154" max="16154" width="4.25" style="2" customWidth="1"/>
    <col min="16155" max="16384" width="9" style="2"/>
  </cols>
  <sheetData>
    <row r="1" spans="1:20" s="379" customFormat="1" x14ac:dyDescent="0.5">
      <c r="A1" s="489" t="s">
        <v>274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spans="1:20" s="379" customFormat="1" x14ac:dyDescent="0.5">
      <c r="A2" s="380"/>
      <c r="B2" s="381"/>
      <c r="C2" s="380"/>
      <c r="D2" s="380" t="s">
        <v>0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</row>
    <row r="3" spans="1:20" s="379" customFormat="1" x14ac:dyDescent="0.5">
      <c r="B3" s="381"/>
      <c r="D3" s="379" t="s">
        <v>1</v>
      </c>
      <c r="Q3" s="379" t="s">
        <v>2</v>
      </c>
    </row>
    <row r="4" spans="1:20" s="379" customFormat="1" x14ac:dyDescent="0.5">
      <c r="A4" s="382" t="s">
        <v>3</v>
      </c>
      <c r="B4" s="381"/>
      <c r="D4" s="383" t="s">
        <v>4</v>
      </c>
      <c r="E4" s="384" t="s">
        <v>5</v>
      </c>
      <c r="F4" s="384"/>
      <c r="G4" s="384"/>
      <c r="I4" s="384"/>
      <c r="J4" s="384"/>
      <c r="K4" s="384"/>
      <c r="M4" s="384"/>
      <c r="N4" s="384"/>
      <c r="O4" s="384"/>
      <c r="P4" s="380"/>
      <c r="Q4" s="379" t="s">
        <v>6</v>
      </c>
    </row>
    <row r="5" spans="1:20" s="379" customFormat="1" x14ac:dyDescent="0.5">
      <c r="A5" s="382" t="s">
        <v>7</v>
      </c>
      <c r="B5" s="381"/>
      <c r="D5" s="383" t="s">
        <v>4</v>
      </c>
      <c r="E5" s="384" t="s">
        <v>8</v>
      </c>
      <c r="F5" s="384"/>
      <c r="G5" s="384"/>
      <c r="I5" s="384"/>
      <c r="J5" s="384"/>
      <c r="K5" s="384"/>
      <c r="M5" s="384"/>
      <c r="N5" s="384"/>
      <c r="O5" s="384"/>
      <c r="Q5" s="379" t="s">
        <v>9</v>
      </c>
    </row>
    <row r="6" spans="1:20" s="387" customFormat="1" ht="24.75" x14ac:dyDescent="0.6">
      <c r="A6" s="385" t="s">
        <v>10</v>
      </c>
      <c r="B6" s="386"/>
      <c r="P6" s="388" t="s">
        <v>376</v>
      </c>
      <c r="Q6" s="388"/>
      <c r="R6" s="389"/>
      <c r="S6" s="389"/>
    </row>
    <row r="7" spans="1:20" s="387" customFormat="1" ht="24.75" x14ac:dyDescent="0.6">
      <c r="A7" s="385" t="s">
        <v>374</v>
      </c>
      <c r="B7" s="386"/>
      <c r="P7" s="388"/>
      <c r="Q7" s="388"/>
      <c r="R7" s="389"/>
      <c r="S7" s="389"/>
    </row>
    <row r="8" spans="1:20" s="387" customFormat="1" x14ac:dyDescent="0.5">
      <c r="A8" s="390" t="s">
        <v>11</v>
      </c>
      <c r="B8" s="391"/>
      <c r="C8" s="490" t="s">
        <v>12</v>
      </c>
      <c r="D8" s="491"/>
      <c r="E8" s="492" t="s">
        <v>13</v>
      </c>
      <c r="F8" s="493"/>
      <c r="G8" s="493"/>
      <c r="H8" s="494"/>
      <c r="I8" s="492" t="s">
        <v>14</v>
      </c>
      <c r="J8" s="493"/>
      <c r="K8" s="493"/>
      <c r="L8" s="494"/>
      <c r="M8" s="492" t="s">
        <v>15</v>
      </c>
      <c r="N8" s="493"/>
      <c r="O8" s="493"/>
      <c r="P8" s="494"/>
      <c r="Q8" s="492" t="s">
        <v>16</v>
      </c>
      <c r="R8" s="493"/>
      <c r="S8" s="493"/>
      <c r="T8" s="494"/>
    </row>
    <row r="9" spans="1:20" s="387" customFormat="1" x14ac:dyDescent="0.5">
      <c r="A9" s="392" t="s">
        <v>17</v>
      </c>
      <c r="B9" s="391" t="s">
        <v>18</v>
      </c>
      <c r="C9" s="390" t="s">
        <v>19</v>
      </c>
      <c r="D9" s="390" t="s">
        <v>20</v>
      </c>
      <c r="E9" s="390" t="s">
        <v>21</v>
      </c>
      <c r="F9" s="390" t="s">
        <v>22</v>
      </c>
      <c r="G9" s="390" t="s">
        <v>23</v>
      </c>
      <c r="H9" s="390" t="s">
        <v>24</v>
      </c>
      <c r="I9" s="390" t="s">
        <v>25</v>
      </c>
      <c r="J9" s="390" t="s">
        <v>26</v>
      </c>
      <c r="K9" s="390" t="s">
        <v>27</v>
      </c>
      <c r="L9" s="390" t="s">
        <v>24</v>
      </c>
      <c r="M9" s="390" t="s">
        <v>28</v>
      </c>
      <c r="N9" s="390" t="s">
        <v>29</v>
      </c>
      <c r="O9" s="390" t="s">
        <v>30</v>
      </c>
      <c r="P9" s="390" t="s">
        <v>24</v>
      </c>
      <c r="Q9" s="390" t="s">
        <v>31</v>
      </c>
      <c r="R9" s="390" t="s">
        <v>32</v>
      </c>
      <c r="S9" s="390" t="s">
        <v>33</v>
      </c>
      <c r="T9" s="390" t="s">
        <v>24</v>
      </c>
    </row>
    <row r="10" spans="1:20" s="387" customFormat="1" x14ac:dyDescent="0.5">
      <c r="A10" s="393" t="s">
        <v>34</v>
      </c>
      <c r="B10" s="394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</row>
    <row r="11" spans="1:20" s="7" customFormat="1" ht="24.75" x14ac:dyDescent="0.6">
      <c r="A11" s="3" t="str">
        <f>'[1]สผส 62-2'!A6</f>
        <v>แผนงานยุทธศาสตร์จัดระบบอนุรักษ์ ฟื้นฟู และป้องกันการทำลายทรัพยากรธรรมชาติ</v>
      </c>
      <c r="B11" s="4"/>
      <c r="C11" s="4"/>
      <c r="D11" s="4"/>
      <c r="E11" s="4"/>
      <c r="F11" s="4"/>
      <c r="G11" s="5"/>
      <c r="H11" s="5"/>
      <c r="I11" s="4"/>
      <c r="J11" s="4"/>
      <c r="K11" s="5"/>
      <c r="L11" s="5"/>
      <c r="M11" s="6"/>
      <c r="N11" s="6"/>
      <c r="O11" s="6"/>
      <c r="P11" s="5"/>
      <c r="Q11" s="6"/>
      <c r="R11" s="6"/>
      <c r="S11" s="6"/>
      <c r="T11" s="5"/>
    </row>
    <row r="12" spans="1:20" s="7" customFormat="1" ht="24.75" hidden="1" x14ac:dyDescent="0.6">
      <c r="A12" s="8" t="s">
        <v>35</v>
      </c>
      <c r="B12" s="9"/>
      <c r="C12" s="9"/>
      <c r="D12" s="9"/>
      <c r="E12" s="9"/>
      <c r="F12" s="9"/>
      <c r="G12" s="10"/>
      <c r="H12" s="10"/>
      <c r="I12" s="9"/>
      <c r="J12" s="9"/>
      <c r="K12" s="10"/>
      <c r="L12" s="10"/>
      <c r="M12" s="11"/>
      <c r="N12" s="11"/>
      <c r="O12" s="11"/>
      <c r="P12" s="10"/>
      <c r="Q12" s="11"/>
      <c r="R12" s="11"/>
      <c r="S12" s="11"/>
      <c r="T12" s="10"/>
    </row>
    <row r="13" spans="1:20" s="7" customFormat="1" ht="24.75" hidden="1" x14ac:dyDescent="0.6">
      <c r="A13" s="8" t="s">
        <v>36</v>
      </c>
      <c r="B13" s="9"/>
      <c r="C13" s="9"/>
      <c r="D13" s="9"/>
      <c r="E13" s="9"/>
      <c r="F13" s="9"/>
      <c r="G13" s="10"/>
      <c r="H13" s="10"/>
      <c r="I13" s="9"/>
      <c r="J13" s="9"/>
      <c r="K13" s="10"/>
      <c r="L13" s="10"/>
      <c r="M13" s="12"/>
      <c r="N13" s="12"/>
      <c r="O13" s="12"/>
      <c r="P13" s="10"/>
      <c r="Q13" s="12"/>
      <c r="R13" s="12"/>
      <c r="S13" s="13"/>
      <c r="T13" s="10"/>
    </row>
    <row r="14" spans="1:20" s="7" customFormat="1" ht="24.75" x14ac:dyDescent="0.6">
      <c r="A14" s="8" t="str">
        <f>'[1]สผส 62-2'!A7</f>
        <v>โครงการ : ปกป้องผืนป่าและร่วมพัฒนาป่าไม้ให้ยั่งยืน</v>
      </c>
      <c r="B14" s="9"/>
      <c r="C14" s="9"/>
      <c r="D14" s="9"/>
      <c r="E14" s="9"/>
      <c r="F14" s="9"/>
      <c r="G14" s="10"/>
      <c r="H14" s="10"/>
      <c r="I14" s="9"/>
      <c r="J14" s="9"/>
      <c r="K14" s="10"/>
      <c r="L14" s="10"/>
      <c r="M14" s="12"/>
      <c r="N14" s="12"/>
      <c r="O14" s="12"/>
      <c r="P14" s="10"/>
      <c r="Q14" s="12"/>
      <c r="R14" s="12"/>
      <c r="S14" s="13"/>
      <c r="T14" s="10"/>
    </row>
    <row r="15" spans="1:20" s="7" customFormat="1" ht="24.75" x14ac:dyDescent="0.6">
      <c r="A15" s="8" t="str">
        <f>'[1]สผส 62-2'!A8</f>
        <v>กิจกรรมหลัก : ฟื้นฟูและดูแลรักษาทรัพยากรธรรมชาติ</v>
      </c>
      <c r="B15" s="9"/>
      <c r="C15" s="9"/>
      <c r="D15" s="9"/>
      <c r="E15" s="9"/>
      <c r="F15" s="9"/>
      <c r="G15" s="10"/>
      <c r="H15" s="10"/>
      <c r="I15" s="9"/>
      <c r="J15" s="9"/>
      <c r="K15" s="10"/>
      <c r="L15" s="10"/>
      <c r="M15" s="12"/>
      <c r="N15" s="12"/>
      <c r="O15" s="12"/>
      <c r="P15" s="10"/>
      <c r="Q15" s="12"/>
      <c r="R15" s="12"/>
      <c r="S15" s="13"/>
      <c r="T15" s="10"/>
    </row>
    <row r="16" spans="1:20" s="7" customFormat="1" ht="24.75" x14ac:dyDescent="0.6">
      <c r="A16" s="14" t="str">
        <f>'[1]สผส 62-4'!A4:L4</f>
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</c>
      <c r="B16" s="15"/>
      <c r="C16" s="15"/>
      <c r="D16" s="15"/>
      <c r="E16" s="15"/>
      <c r="F16" s="15"/>
      <c r="G16" s="12"/>
      <c r="H16" s="12"/>
      <c r="I16" s="15"/>
      <c r="J16" s="15"/>
      <c r="K16" s="12"/>
      <c r="L16" s="12"/>
      <c r="M16" s="12"/>
      <c r="N16" s="12"/>
      <c r="O16" s="12"/>
      <c r="P16" s="12"/>
      <c r="Q16" s="12"/>
      <c r="R16" s="12"/>
      <c r="S16" s="13"/>
      <c r="T16" s="12"/>
    </row>
    <row r="17" spans="1:23" x14ac:dyDescent="0.5">
      <c r="A17" s="16" t="s">
        <v>37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</row>
    <row r="18" spans="1:23" ht="45" x14ac:dyDescent="0.55000000000000004">
      <c r="A18" s="396" t="s">
        <v>285</v>
      </c>
      <c r="B18" s="275" t="s">
        <v>217</v>
      </c>
      <c r="C18" s="20"/>
      <c r="D18" s="21"/>
      <c r="E18" s="21">
        <v>0</v>
      </c>
      <c r="F18" s="21">
        <v>0</v>
      </c>
      <c r="G18" s="21">
        <v>0</v>
      </c>
      <c r="H18" s="23">
        <f>E18+F18+G18</f>
        <v>0</v>
      </c>
      <c r="I18" s="24">
        <v>0</v>
      </c>
      <c r="J18" s="22">
        <v>0</v>
      </c>
      <c r="K18" s="22">
        <v>0</v>
      </c>
      <c r="L18" s="23">
        <f>I18+J18+K18</f>
        <v>0</v>
      </c>
      <c r="M18" s="21"/>
      <c r="N18" s="22"/>
      <c r="O18" s="24"/>
      <c r="P18" s="23"/>
      <c r="Q18" s="22"/>
      <c r="R18" s="22"/>
      <c r="S18" s="21"/>
      <c r="T18" s="23"/>
      <c r="U18" s="25">
        <f>T18+P18+O18+I18</f>
        <v>0</v>
      </c>
      <c r="V18" s="2">
        <v>20000</v>
      </c>
      <c r="W18" s="25">
        <f>V18-U18</f>
        <v>20000</v>
      </c>
    </row>
    <row r="19" spans="1:23" ht="70.5" customHeight="1" x14ac:dyDescent="0.5">
      <c r="A19" s="397" t="s">
        <v>286</v>
      </c>
      <c r="B19" s="398" t="s">
        <v>287</v>
      </c>
      <c r="C19" s="399" t="s">
        <v>288</v>
      </c>
      <c r="D19" s="26"/>
      <c r="E19" s="27"/>
      <c r="F19" s="27"/>
      <c r="G19" s="27"/>
      <c r="H19" s="28"/>
      <c r="I19" s="27"/>
      <c r="J19" s="27"/>
      <c r="K19" s="27"/>
      <c r="L19" s="29"/>
      <c r="M19" s="30"/>
      <c r="N19" s="30"/>
      <c r="O19" s="30"/>
      <c r="P19" s="31"/>
      <c r="Q19" s="399" t="s">
        <v>288</v>
      </c>
      <c r="R19" s="399" t="s">
        <v>288</v>
      </c>
      <c r="S19" s="399" t="s">
        <v>288</v>
      </c>
      <c r="T19" s="399" t="s">
        <v>288</v>
      </c>
    </row>
    <row r="20" spans="1:23" x14ac:dyDescent="0.5">
      <c r="A20" s="16" t="s">
        <v>38</v>
      </c>
      <c r="B20" s="17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4"/>
      <c r="O20" s="34"/>
      <c r="P20" s="34"/>
      <c r="Q20" s="34"/>
      <c r="R20" s="34"/>
      <c r="S20" s="34"/>
      <c r="T20" s="34"/>
    </row>
    <row r="21" spans="1:23" x14ac:dyDescent="0.5">
      <c r="A21" s="35" t="s">
        <v>39</v>
      </c>
      <c r="B21" s="17" t="s">
        <v>40</v>
      </c>
      <c r="C21" s="36"/>
      <c r="D21" s="32"/>
      <c r="E21" s="32"/>
      <c r="F21" s="32"/>
      <c r="G21" s="32"/>
      <c r="H21" s="37"/>
      <c r="I21" s="32"/>
      <c r="J21" s="32"/>
      <c r="K21" s="32"/>
      <c r="L21" s="37"/>
      <c r="M21" s="32"/>
      <c r="N21" s="32"/>
      <c r="O21" s="32"/>
      <c r="P21" s="37"/>
      <c r="Q21" s="32"/>
      <c r="R21" s="32"/>
      <c r="S21" s="32"/>
      <c r="T21" s="32"/>
    </row>
    <row r="22" spans="1:23" ht="24" customHeight="1" x14ac:dyDescent="0.5">
      <c r="A22" s="38" t="s">
        <v>41</v>
      </c>
      <c r="B22" s="39" t="s">
        <v>40</v>
      </c>
      <c r="C22" s="40"/>
      <c r="D22" s="39"/>
      <c r="E22" s="39"/>
      <c r="F22" s="39"/>
      <c r="G22" s="39"/>
      <c r="H22" s="40"/>
      <c r="I22" s="39"/>
      <c r="J22" s="39"/>
      <c r="K22" s="39"/>
      <c r="L22" s="40"/>
      <c r="M22" s="39"/>
      <c r="N22" s="39"/>
      <c r="O22" s="39"/>
      <c r="P22" s="40"/>
      <c r="Q22" s="39"/>
      <c r="R22" s="39"/>
      <c r="S22" s="39"/>
      <c r="T22" s="39"/>
    </row>
    <row r="24" spans="1:23" x14ac:dyDescent="0.5">
      <c r="E24" s="41" t="s">
        <v>21</v>
      </c>
      <c r="F24" s="41" t="s">
        <v>22</v>
      </c>
      <c r="G24" s="41" t="s">
        <v>23</v>
      </c>
      <c r="H24" s="42"/>
      <c r="I24" s="41" t="s">
        <v>25</v>
      </c>
      <c r="J24" s="41" t="s">
        <v>26</v>
      </c>
      <c r="K24" s="41" t="s">
        <v>27</v>
      </c>
      <c r="L24" s="42"/>
      <c r="M24" s="41" t="s">
        <v>28</v>
      </c>
      <c r="N24" s="41" t="s">
        <v>29</v>
      </c>
      <c r="O24" s="41" t="s">
        <v>30</v>
      </c>
      <c r="P24" s="42"/>
      <c r="Q24" s="41" t="s">
        <v>31</v>
      </c>
      <c r="R24" s="41" t="s">
        <v>32</v>
      </c>
      <c r="S24" s="41" t="s">
        <v>33</v>
      </c>
      <c r="T24" s="43"/>
      <c r="U24" s="44" t="s">
        <v>24</v>
      </c>
    </row>
    <row r="25" spans="1:23" x14ac:dyDescent="0.5">
      <c r="D25" s="2" t="str">
        <f>'[1]ไตรมาส สผส3 งบดำเนินงาน ok'!D43</f>
        <v>งบดำเนินงาน</v>
      </c>
      <c r="E25" s="45">
        <f>'[1]ไตรมาส สผส3 งบดำเนินงาน ok'!E32</f>
        <v>0.06</v>
      </c>
      <c r="F25" s="45">
        <f>'[1]ไตรมาส สผส3 งบดำเนินงาน ok'!F32</f>
        <v>0.06</v>
      </c>
      <c r="G25" s="45">
        <f>'[1]ไตรมาส สผส3 งบดำเนินงาน ok'!G32</f>
        <v>0.06</v>
      </c>
      <c r="H25" s="45">
        <f>'[1]ไตรมาส สผส3 งบดำเนินงาน ok'!H32</f>
        <v>0.18</v>
      </c>
      <c r="I25" s="45">
        <f>'[1]ไตรมาส สผส3 งบดำเนินงาน ok'!I32</f>
        <v>3.7000000000000005E-2</v>
      </c>
      <c r="J25" s="45">
        <f>'[1]ไตรมาส สผส3 งบดำเนินงาน ok'!J32</f>
        <v>3.7000000000000005E-2</v>
      </c>
      <c r="K25" s="45">
        <f>'[1]ไตรมาส สผส3 งบดำเนินงาน ok'!K32</f>
        <v>3.6000000000000004E-2</v>
      </c>
      <c r="L25" s="45">
        <f>'[1]ไตรมาส สผส3 งบดำเนินงาน ok'!L32</f>
        <v>0.11</v>
      </c>
      <c r="M25" s="45">
        <f>'[1]ไตรมาส สผส3 งบดำเนินงาน ok'!M32</f>
        <v>3.5000000000000003E-2</v>
      </c>
      <c r="N25" s="45">
        <f>'[1]ไตรมาส สผส3 งบดำเนินงาน ok'!N32</f>
        <v>3.5000000000000003E-2</v>
      </c>
      <c r="O25" s="45">
        <f>'[1]ไตรมาส สผส3 งบดำเนินงาน ok'!O32</f>
        <v>3.5000000000000003E-2</v>
      </c>
      <c r="P25" s="45">
        <f>'[1]ไตรมาส สผส3 งบดำเนินงาน ok'!P32</f>
        <v>0.105</v>
      </c>
      <c r="Q25" s="45">
        <f>'[1]ไตรมาส สผส3 งบดำเนินงาน ok'!Q32</f>
        <v>3.5000000000000003E-2</v>
      </c>
      <c r="R25" s="45">
        <f>'[1]ไตรมาส สผส3 งบดำเนินงาน ok'!R32</f>
        <v>3.5000000000000003E-2</v>
      </c>
      <c r="S25" s="45">
        <f>'[1]ไตรมาส สผส3 งบดำเนินงาน ok'!S32</f>
        <v>3.5000000000000003E-2</v>
      </c>
      <c r="T25" s="45">
        <f>'[1]ไตรมาส สผส3 งบดำเนินงาน ok'!T32</f>
        <v>0.105</v>
      </c>
      <c r="U25" s="45">
        <f>'[1]ไตรมาส สผส3 งบดำเนินงาน ok'!U32</f>
        <v>0.5</v>
      </c>
    </row>
    <row r="26" spans="1:23" x14ac:dyDescent="0.5">
      <c r="D26" s="2" t="str">
        <f>'[1]ไตรมาส งบลงทุน (กล้า)'!H42</f>
        <v>งบลงทุน</v>
      </c>
      <c r="E26" s="46">
        <f>'[1]ไตรมาส งบลงทุน (กล้า)'!J72</f>
        <v>0.14199999999999999</v>
      </c>
      <c r="F26" s="46">
        <f>'[1]ไตรมาส งบลงทุน (กล้า)'!K72</f>
        <v>0.14199999999999999</v>
      </c>
      <c r="G26" s="46">
        <f>'[1]ไตรมาส งบลงทุน (กล้า)'!L72</f>
        <v>0.72599999999999998</v>
      </c>
      <c r="H26" s="46">
        <f>'[1]ไตรมาส งบลงทุน (กล้า)'!M72</f>
        <v>1.01</v>
      </c>
      <c r="I26" s="46">
        <f>'[1]ไตรมาส งบลงทุน (กล้า)'!N72</f>
        <v>0.34</v>
      </c>
      <c r="J26" s="46">
        <f>'[1]ไตรมาส งบลงทุน (กล้า)'!O72</f>
        <v>0.32400000000000001</v>
      </c>
      <c r="K26" s="46">
        <f>'[1]ไตรมาส งบลงทุน (กล้า)'!P72</f>
        <v>0.35099999999999987</v>
      </c>
      <c r="L26" s="46">
        <f>'[1]ไตรมาส งบลงทุน (กล้า)'!Q72</f>
        <v>1.0149999999999999</v>
      </c>
      <c r="M26" s="46">
        <f>'[1]ไตรมาส งบลงทุน (กล้า)'!R72</f>
        <v>0.29699999999999999</v>
      </c>
      <c r="N26" s="46">
        <f>'[1]ไตรมาส งบลงทุน (กล้า)'!S72</f>
        <v>0.28299999999999997</v>
      </c>
      <c r="O26" s="46">
        <f>'[1]ไตรมาส งบลงทุน (กล้า)'!T72</f>
        <v>0.28999999999999998</v>
      </c>
      <c r="P26" s="46">
        <f>'[1]ไตรมาส งบลงทุน (กล้า)'!U72</f>
        <v>0.87</v>
      </c>
      <c r="Q26" s="46">
        <f>'[1]ไตรมาส งบลงทุน (กล้า)'!V72</f>
        <v>0.2</v>
      </c>
      <c r="R26" s="46">
        <f>'[1]ไตรมาส งบลงทุน (กล้า)'!W72</f>
        <v>0.191</v>
      </c>
      <c r="S26" s="46">
        <f>'[1]ไตรมาส งบลงทุน (กล้า)'!X72</f>
        <v>0.18900000000000011</v>
      </c>
      <c r="T26" s="46">
        <f>'[1]ไตรมาส งบลงทุน (กล้า)'!Y72</f>
        <v>0.58000000000000007</v>
      </c>
      <c r="U26" s="46">
        <f>'[1]ไตรมาส งบลงทุน (กล้า)'!Z72</f>
        <v>0</v>
      </c>
    </row>
  </sheetData>
  <mergeCells count="6">
    <mergeCell ref="A1:T1"/>
    <mergeCell ref="C8:D8"/>
    <mergeCell ref="E8:H8"/>
    <mergeCell ref="I8:L8"/>
    <mergeCell ref="M8:P8"/>
    <mergeCell ref="Q8:T8"/>
  </mergeCells>
  <printOptions horizontalCentered="1"/>
  <pageMargins left="0.39370078740157483" right="0.39370078740157483" top="0.9448818897637796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3ADB-3C16-4BC5-B772-C9E1BDFA5608}">
  <sheetPr>
    <tabColor rgb="FF92D050"/>
  </sheetPr>
  <dimension ref="A1:O13"/>
  <sheetViews>
    <sheetView zoomScale="75" workbookViewId="0">
      <selection sqref="A1:L1"/>
    </sheetView>
  </sheetViews>
  <sheetFormatPr defaultRowHeight="23.25" x14ac:dyDescent="0.5"/>
  <cols>
    <col min="1" max="1" width="47.5" style="47" customWidth="1"/>
    <col min="2" max="2" width="9.25" style="57" customWidth="1"/>
    <col min="3" max="3" width="12.875" style="47" customWidth="1"/>
    <col min="4" max="4" width="11.125" style="47" customWidth="1"/>
    <col min="5" max="8" width="10.25" style="47" customWidth="1"/>
    <col min="9" max="9" width="8.75" style="47" customWidth="1"/>
    <col min="10" max="10" width="10" style="47" customWidth="1"/>
    <col min="11" max="11" width="10.25" style="47" customWidth="1"/>
    <col min="12" max="12" width="9.375" style="47" customWidth="1"/>
    <col min="13" max="13" width="8" style="47" hidden="1" customWidth="1"/>
    <col min="14" max="14" width="166.875" style="48" hidden="1" customWidth="1"/>
    <col min="15" max="15" width="8" style="47" hidden="1" customWidth="1"/>
    <col min="16" max="256" width="9" style="47"/>
    <col min="257" max="257" width="47.5" style="47" customWidth="1"/>
    <col min="258" max="258" width="9.25" style="47" customWidth="1"/>
    <col min="259" max="259" width="12.875" style="47" customWidth="1"/>
    <col min="260" max="260" width="11.125" style="47" customWidth="1"/>
    <col min="261" max="264" width="10.25" style="47" customWidth="1"/>
    <col min="265" max="265" width="8.75" style="47" customWidth="1"/>
    <col min="266" max="266" width="10" style="47" customWidth="1"/>
    <col min="267" max="267" width="10.25" style="47" customWidth="1"/>
    <col min="268" max="268" width="9.375" style="47" customWidth="1"/>
    <col min="269" max="271" width="0" style="47" hidden="1" customWidth="1"/>
    <col min="272" max="512" width="9" style="47"/>
    <col min="513" max="513" width="47.5" style="47" customWidth="1"/>
    <col min="514" max="514" width="9.25" style="47" customWidth="1"/>
    <col min="515" max="515" width="12.875" style="47" customWidth="1"/>
    <col min="516" max="516" width="11.125" style="47" customWidth="1"/>
    <col min="517" max="520" width="10.25" style="47" customWidth="1"/>
    <col min="521" max="521" width="8.75" style="47" customWidth="1"/>
    <col min="522" max="522" width="10" style="47" customWidth="1"/>
    <col min="523" max="523" width="10.25" style="47" customWidth="1"/>
    <col min="524" max="524" width="9.375" style="47" customWidth="1"/>
    <col min="525" max="527" width="0" style="47" hidden="1" customWidth="1"/>
    <col min="528" max="768" width="9" style="47"/>
    <col min="769" max="769" width="47.5" style="47" customWidth="1"/>
    <col min="770" max="770" width="9.25" style="47" customWidth="1"/>
    <col min="771" max="771" width="12.875" style="47" customWidth="1"/>
    <col min="772" max="772" width="11.125" style="47" customWidth="1"/>
    <col min="773" max="776" width="10.25" style="47" customWidth="1"/>
    <col min="777" max="777" width="8.75" style="47" customWidth="1"/>
    <col min="778" max="778" width="10" style="47" customWidth="1"/>
    <col min="779" max="779" width="10.25" style="47" customWidth="1"/>
    <col min="780" max="780" width="9.375" style="47" customWidth="1"/>
    <col min="781" max="783" width="0" style="47" hidden="1" customWidth="1"/>
    <col min="784" max="1024" width="9" style="47"/>
    <col min="1025" max="1025" width="47.5" style="47" customWidth="1"/>
    <col min="1026" max="1026" width="9.25" style="47" customWidth="1"/>
    <col min="1027" max="1027" width="12.875" style="47" customWidth="1"/>
    <col min="1028" max="1028" width="11.125" style="47" customWidth="1"/>
    <col min="1029" max="1032" width="10.25" style="47" customWidth="1"/>
    <col min="1033" max="1033" width="8.75" style="47" customWidth="1"/>
    <col min="1034" max="1034" width="10" style="47" customWidth="1"/>
    <col min="1035" max="1035" width="10.25" style="47" customWidth="1"/>
    <col min="1036" max="1036" width="9.375" style="47" customWidth="1"/>
    <col min="1037" max="1039" width="0" style="47" hidden="1" customWidth="1"/>
    <col min="1040" max="1280" width="9" style="47"/>
    <col min="1281" max="1281" width="47.5" style="47" customWidth="1"/>
    <col min="1282" max="1282" width="9.25" style="47" customWidth="1"/>
    <col min="1283" max="1283" width="12.875" style="47" customWidth="1"/>
    <col min="1284" max="1284" width="11.125" style="47" customWidth="1"/>
    <col min="1285" max="1288" width="10.25" style="47" customWidth="1"/>
    <col min="1289" max="1289" width="8.75" style="47" customWidth="1"/>
    <col min="1290" max="1290" width="10" style="47" customWidth="1"/>
    <col min="1291" max="1291" width="10.25" style="47" customWidth="1"/>
    <col min="1292" max="1292" width="9.375" style="47" customWidth="1"/>
    <col min="1293" max="1295" width="0" style="47" hidden="1" customWidth="1"/>
    <col min="1296" max="1536" width="9" style="47"/>
    <col min="1537" max="1537" width="47.5" style="47" customWidth="1"/>
    <col min="1538" max="1538" width="9.25" style="47" customWidth="1"/>
    <col min="1539" max="1539" width="12.875" style="47" customWidth="1"/>
    <col min="1540" max="1540" width="11.125" style="47" customWidth="1"/>
    <col min="1541" max="1544" width="10.25" style="47" customWidth="1"/>
    <col min="1545" max="1545" width="8.75" style="47" customWidth="1"/>
    <col min="1546" max="1546" width="10" style="47" customWidth="1"/>
    <col min="1547" max="1547" width="10.25" style="47" customWidth="1"/>
    <col min="1548" max="1548" width="9.375" style="47" customWidth="1"/>
    <col min="1549" max="1551" width="0" style="47" hidden="1" customWidth="1"/>
    <col min="1552" max="1792" width="9" style="47"/>
    <col min="1793" max="1793" width="47.5" style="47" customWidth="1"/>
    <col min="1794" max="1794" width="9.25" style="47" customWidth="1"/>
    <col min="1795" max="1795" width="12.875" style="47" customWidth="1"/>
    <col min="1796" max="1796" width="11.125" style="47" customWidth="1"/>
    <col min="1797" max="1800" width="10.25" style="47" customWidth="1"/>
    <col min="1801" max="1801" width="8.75" style="47" customWidth="1"/>
    <col min="1802" max="1802" width="10" style="47" customWidth="1"/>
    <col min="1803" max="1803" width="10.25" style="47" customWidth="1"/>
    <col min="1804" max="1804" width="9.375" style="47" customWidth="1"/>
    <col min="1805" max="1807" width="0" style="47" hidden="1" customWidth="1"/>
    <col min="1808" max="2048" width="9" style="47"/>
    <col min="2049" max="2049" width="47.5" style="47" customWidth="1"/>
    <col min="2050" max="2050" width="9.25" style="47" customWidth="1"/>
    <col min="2051" max="2051" width="12.875" style="47" customWidth="1"/>
    <col min="2052" max="2052" width="11.125" style="47" customWidth="1"/>
    <col min="2053" max="2056" width="10.25" style="47" customWidth="1"/>
    <col min="2057" max="2057" width="8.75" style="47" customWidth="1"/>
    <col min="2058" max="2058" width="10" style="47" customWidth="1"/>
    <col min="2059" max="2059" width="10.25" style="47" customWidth="1"/>
    <col min="2060" max="2060" width="9.375" style="47" customWidth="1"/>
    <col min="2061" max="2063" width="0" style="47" hidden="1" customWidth="1"/>
    <col min="2064" max="2304" width="9" style="47"/>
    <col min="2305" max="2305" width="47.5" style="47" customWidth="1"/>
    <col min="2306" max="2306" width="9.25" style="47" customWidth="1"/>
    <col min="2307" max="2307" width="12.875" style="47" customWidth="1"/>
    <col min="2308" max="2308" width="11.125" style="47" customWidth="1"/>
    <col min="2309" max="2312" width="10.25" style="47" customWidth="1"/>
    <col min="2313" max="2313" width="8.75" style="47" customWidth="1"/>
    <col min="2314" max="2314" width="10" style="47" customWidth="1"/>
    <col min="2315" max="2315" width="10.25" style="47" customWidth="1"/>
    <col min="2316" max="2316" width="9.375" style="47" customWidth="1"/>
    <col min="2317" max="2319" width="0" style="47" hidden="1" customWidth="1"/>
    <col min="2320" max="2560" width="9" style="47"/>
    <col min="2561" max="2561" width="47.5" style="47" customWidth="1"/>
    <col min="2562" max="2562" width="9.25" style="47" customWidth="1"/>
    <col min="2563" max="2563" width="12.875" style="47" customWidth="1"/>
    <col min="2564" max="2564" width="11.125" style="47" customWidth="1"/>
    <col min="2565" max="2568" width="10.25" style="47" customWidth="1"/>
    <col min="2569" max="2569" width="8.75" style="47" customWidth="1"/>
    <col min="2570" max="2570" width="10" style="47" customWidth="1"/>
    <col min="2571" max="2571" width="10.25" style="47" customWidth="1"/>
    <col min="2572" max="2572" width="9.375" style="47" customWidth="1"/>
    <col min="2573" max="2575" width="0" style="47" hidden="1" customWidth="1"/>
    <col min="2576" max="2816" width="9" style="47"/>
    <col min="2817" max="2817" width="47.5" style="47" customWidth="1"/>
    <col min="2818" max="2818" width="9.25" style="47" customWidth="1"/>
    <col min="2819" max="2819" width="12.875" style="47" customWidth="1"/>
    <col min="2820" max="2820" width="11.125" style="47" customWidth="1"/>
    <col min="2821" max="2824" width="10.25" style="47" customWidth="1"/>
    <col min="2825" max="2825" width="8.75" style="47" customWidth="1"/>
    <col min="2826" max="2826" width="10" style="47" customWidth="1"/>
    <col min="2827" max="2827" width="10.25" style="47" customWidth="1"/>
    <col min="2828" max="2828" width="9.375" style="47" customWidth="1"/>
    <col min="2829" max="2831" width="0" style="47" hidden="1" customWidth="1"/>
    <col min="2832" max="3072" width="9" style="47"/>
    <col min="3073" max="3073" width="47.5" style="47" customWidth="1"/>
    <col min="3074" max="3074" width="9.25" style="47" customWidth="1"/>
    <col min="3075" max="3075" width="12.875" style="47" customWidth="1"/>
    <col min="3076" max="3076" width="11.125" style="47" customWidth="1"/>
    <col min="3077" max="3080" width="10.25" style="47" customWidth="1"/>
    <col min="3081" max="3081" width="8.75" style="47" customWidth="1"/>
    <col min="3082" max="3082" width="10" style="47" customWidth="1"/>
    <col min="3083" max="3083" width="10.25" style="47" customWidth="1"/>
    <col min="3084" max="3084" width="9.375" style="47" customWidth="1"/>
    <col min="3085" max="3087" width="0" style="47" hidden="1" customWidth="1"/>
    <col min="3088" max="3328" width="9" style="47"/>
    <col min="3329" max="3329" width="47.5" style="47" customWidth="1"/>
    <col min="3330" max="3330" width="9.25" style="47" customWidth="1"/>
    <col min="3331" max="3331" width="12.875" style="47" customWidth="1"/>
    <col min="3332" max="3332" width="11.125" style="47" customWidth="1"/>
    <col min="3333" max="3336" width="10.25" style="47" customWidth="1"/>
    <col min="3337" max="3337" width="8.75" style="47" customWidth="1"/>
    <col min="3338" max="3338" width="10" style="47" customWidth="1"/>
    <col min="3339" max="3339" width="10.25" style="47" customWidth="1"/>
    <col min="3340" max="3340" width="9.375" style="47" customWidth="1"/>
    <col min="3341" max="3343" width="0" style="47" hidden="1" customWidth="1"/>
    <col min="3344" max="3584" width="9" style="47"/>
    <col min="3585" max="3585" width="47.5" style="47" customWidth="1"/>
    <col min="3586" max="3586" width="9.25" style="47" customWidth="1"/>
    <col min="3587" max="3587" width="12.875" style="47" customWidth="1"/>
    <col min="3588" max="3588" width="11.125" style="47" customWidth="1"/>
    <col min="3589" max="3592" width="10.25" style="47" customWidth="1"/>
    <col min="3593" max="3593" width="8.75" style="47" customWidth="1"/>
    <col min="3594" max="3594" width="10" style="47" customWidth="1"/>
    <col min="3595" max="3595" width="10.25" style="47" customWidth="1"/>
    <col min="3596" max="3596" width="9.375" style="47" customWidth="1"/>
    <col min="3597" max="3599" width="0" style="47" hidden="1" customWidth="1"/>
    <col min="3600" max="3840" width="9" style="47"/>
    <col min="3841" max="3841" width="47.5" style="47" customWidth="1"/>
    <col min="3842" max="3842" width="9.25" style="47" customWidth="1"/>
    <col min="3843" max="3843" width="12.875" style="47" customWidth="1"/>
    <col min="3844" max="3844" width="11.125" style="47" customWidth="1"/>
    <col min="3845" max="3848" width="10.25" style="47" customWidth="1"/>
    <col min="3849" max="3849" width="8.75" style="47" customWidth="1"/>
    <col min="3850" max="3850" width="10" style="47" customWidth="1"/>
    <col min="3851" max="3851" width="10.25" style="47" customWidth="1"/>
    <col min="3852" max="3852" width="9.375" style="47" customWidth="1"/>
    <col min="3853" max="3855" width="0" style="47" hidden="1" customWidth="1"/>
    <col min="3856" max="4096" width="9" style="47"/>
    <col min="4097" max="4097" width="47.5" style="47" customWidth="1"/>
    <col min="4098" max="4098" width="9.25" style="47" customWidth="1"/>
    <col min="4099" max="4099" width="12.875" style="47" customWidth="1"/>
    <col min="4100" max="4100" width="11.125" style="47" customWidth="1"/>
    <col min="4101" max="4104" width="10.25" style="47" customWidth="1"/>
    <col min="4105" max="4105" width="8.75" style="47" customWidth="1"/>
    <col min="4106" max="4106" width="10" style="47" customWidth="1"/>
    <col min="4107" max="4107" width="10.25" style="47" customWidth="1"/>
    <col min="4108" max="4108" width="9.375" style="47" customWidth="1"/>
    <col min="4109" max="4111" width="0" style="47" hidden="1" customWidth="1"/>
    <col min="4112" max="4352" width="9" style="47"/>
    <col min="4353" max="4353" width="47.5" style="47" customWidth="1"/>
    <col min="4354" max="4354" width="9.25" style="47" customWidth="1"/>
    <col min="4355" max="4355" width="12.875" style="47" customWidth="1"/>
    <col min="4356" max="4356" width="11.125" style="47" customWidth="1"/>
    <col min="4357" max="4360" width="10.25" style="47" customWidth="1"/>
    <col min="4361" max="4361" width="8.75" style="47" customWidth="1"/>
    <col min="4362" max="4362" width="10" style="47" customWidth="1"/>
    <col min="4363" max="4363" width="10.25" style="47" customWidth="1"/>
    <col min="4364" max="4364" width="9.375" style="47" customWidth="1"/>
    <col min="4365" max="4367" width="0" style="47" hidden="1" customWidth="1"/>
    <col min="4368" max="4608" width="9" style="47"/>
    <col min="4609" max="4609" width="47.5" style="47" customWidth="1"/>
    <col min="4610" max="4610" width="9.25" style="47" customWidth="1"/>
    <col min="4611" max="4611" width="12.875" style="47" customWidth="1"/>
    <col min="4612" max="4612" width="11.125" style="47" customWidth="1"/>
    <col min="4613" max="4616" width="10.25" style="47" customWidth="1"/>
    <col min="4617" max="4617" width="8.75" style="47" customWidth="1"/>
    <col min="4618" max="4618" width="10" style="47" customWidth="1"/>
    <col min="4619" max="4619" width="10.25" style="47" customWidth="1"/>
    <col min="4620" max="4620" width="9.375" style="47" customWidth="1"/>
    <col min="4621" max="4623" width="0" style="47" hidden="1" customWidth="1"/>
    <col min="4624" max="4864" width="9" style="47"/>
    <col min="4865" max="4865" width="47.5" style="47" customWidth="1"/>
    <col min="4866" max="4866" width="9.25" style="47" customWidth="1"/>
    <col min="4867" max="4867" width="12.875" style="47" customWidth="1"/>
    <col min="4868" max="4868" width="11.125" style="47" customWidth="1"/>
    <col min="4869" max="4872" width="10.25" style="47" customWidth="1"/>
    <col min="4873" max="4873" width="8.75" style="47" customWidth="1"/>
    <col min="4874" max="4874" width="10" style="47" customWidth="1"/>
    <col min="4875" max="4875" width="10.25" style="47" customWidth="1"/>
    <col min="4876" max="4876" width="9.375" style="47" customWidth="1"/>
    <col min="4877" max="4879" width="0" style="47" hidden="1" customWidth="1"/>
    <col min="4880" max="5120" width="9" style="47"/>
    <col min="5121" max="5121" width="47.5" style="47" customWidth="1"/>
    <col min="5122" max="5122" width="9.25" style="47" customWidth="1"/>
    <col min="5123" max="5123" width="12.875" style="47" customWidth="1"/>
    <col min="5124" max="5124" width="11.125" style="47" customWidth="1"/>
    <col min="5125" max="5128" width="10.25" style="47" customWidth="1"/>
    <col min="5129" max="5129" width="8.75" style="47" customWidth="1"/>
    <col min="5130" max="5130" width="10" style="47" customWidth="1"/>
    <col min="5131" max="5131" width="10.25" style="47" customWidth="1"/>
    <col min="5132" max="5132" width="9.375" style="47" customWidth="1"/>
    <col min="5133" max="5135" width="0" style="47" hidden="1" customWidth="1"/>
    <col min="5136" max="5376" width="9" style="47"/>
    <col min="5377" max="5377" width="47.5" style="47" customWidth="1"/>
    <col min="5378" max="5378" width="9.25" style="47" customWidth="1"/>
    <col min="5379" max="5379" width="12.875" style="47" customWidth="1"/>
    <col min="5380" max="5380" width="11.125" style="47" customWidth="1"/>
    <col min="5381" max="5384" width="10.25" style="47" customWidth="1"/>
    <col min="5385" max="5385" width="8.75" style="47" customWidth="1"/>
    <col min="5386" max="5386" width="10" style="47" customWidth="1"/>
    <col min="5387" max="5387" width="10.25" style="47" customWidth="1"/>
    <col min="5388" max="5388" width="9.375" style="47" customWidth="1"/>
    <col min="5389" max="5391" width="0" style="47" hidden="1" customWidth="1"/>
    <col min="5392" max="5632" width="9" style="47"/>
    <col min="5633" max="5633" width="47.5" style="47" customWidth="1"/>
    <col min="5634" max="5634" width="9.25" style="47" customWidth="1"/>
    <col min="5635" max="5635" width="12.875" style="47" customWidth="1"/>
    <col min="5636" max="5636" width="11.125" style="47" customWidth="1"/>
    <col min="5637" max="5640" width="10.25" style="47" customWidth="1"/>
    <col min="5641" max="5641" width="8.75" style="47" customWidth="1"/>
    <col min="5642" max="5642" width="10" style="47" customWidth="1"/>
    <col min="5643" max="5643" width="10.25" style="47" customWidth="1"/>
    <col min="5644" max="5644" width="9.375" style="47" customWidth="1"/>
    <col min="5645" max="5647" width="0" style="47" hidden="1" customWidth="1"/>
    <col min="5648" max="5888" width="9" style="47"/>
    <col min="5889" max="5889" width="47.5" style="47" customWidth="1"/>
    <col min="5890" max="5890" width="9.25" style="47" customWidth="1"/>
    <col min="5891" max="5891" width="12.875" style="47" customWidth="1"/>
    <col min="5892" max="5892" width="11.125" style="47" customWidth="1"/>
    <col min="5893" max="5896" width="10.25" style="47" customWidth="1"/>
    <col min="5897" max="5897" width="8.75" style="47" customWidth="1"/>
    <col min="5898" max="5898" width="10" style="47" customWidth="1"/>
    <col min="5899" max="5899" width="10.25" style="47" customWidth="1"/>
    <col min="5900" max="5900" width="9.375" style="47" customWidth="1"/>
    <col min="5901" max="5903" width="0" style="47" hidden="1" customWidth="1"/>
    <col min="5904" max="6144" width="9" style="47"/>
    <col min="6145" max="6145" width="47.5" style="47" customWidth="1"/>
    <col min="6146" max="6146" width="9.25" style="47" customWidth="1"/>
    <col min="6147" max="6147" width="12.875" style="47" customWidth="1"/>
    <col min="6148" max="6148" width="11.125" style="47" customWidth="1"/>
    <col min="6149" max="6152" width="10.25" style="47" customWidth="1"/>
    <col min="6153" max="6153" width="8.75" style="47" customWidth="1"/>
    <col min="6154" max="6154" width="10" style="47" customWidth="1"/>
    <col min="6155" max="6155" width="10.25" style="47" customWidth="1"/>
    <col min="6156" max="6156" width="9.375" style="47" customWidth="1"/>
    <col min="6157" max="6159" width="0" style="47" hidden="1" customWidth="1"/>
    <col min="6160" max="6400" width="9" style="47"/>
    <col min="6401" max="6401" width="47.5" style="47" customWidth="1"/>
    <col min="6402" max="6402" width="9.25" style="47" customWidth="1"/>
    <col min="6403" max="6403" width="12.875" style="47" customWidth="1"/>
    <col min="6404" max="6404" width="11.125" style="47" customWidth="1"/>
    <col min="6405" max="6408" width="10.25" style="47" customWidth="1"/>
    <col min="6409" max="6409" width="8.75" style="47" customWidth="1"/>
    <col min="6410" max="6410" width="10" style="47" customWidth="1"/>
    <col min="6411" max="6411" width="10.25" style="47" customWidth="1"/>
    <col min="6412" max="6412" width="9.375" style="47" customWidth="1"/>
    <col min="6413" max="6415" width="0" style="47" hidden="1" customWidth="1"/>
    <col min="6416" max="6656" width="9" style="47"/>
    <col min="6657" max="6657" width="47.5" style="47" customWidth="1"/>
    <col min="6658" max="6658" width="9.25" style="47" customWidth="1"/>
    <col min="6659" max="6659" width="12.875" style="47" customWidth="1"/>
    <col min="6660" max="6660" width="11.125" style="47" customWidth="1"/>
    <col min="6661" max="6664" width="10.25" style="47" customWidth="1"/>
    <col min="6665" max="6665" width="8.75" style="47" customWidth="1"/>
    <col min="6666" max="6666" width="10" style="47" customWidth="1"/>
    <col min="6667" max="6667" width="10.25" style="47" customWidth="1"/>
    <col min="6668" max="6668" width="9.375" style="47" customWidth="1"/>
    <col min="6669" max="6671" width="0" style="47" hidden="1" customWidth="1"/>
    <col min="6672" max="6912" width="9" style="47"/>
    <col min="6913" max="6913" width="47.5" style="47" customWidth="1"/>
    <col min="6914" max="6914" width="9.25" style="47" customWidth="1"/>
    <col min="6915" max="6915" width="12.875" style="47" customWidth="1"/>
    <col min="6916" max="6916" width="11.125" style="47" customWidth="1"/>
    <col min="6917" max="6920" width="10.25" style="47" customWidth="1"/>
    <col min="6921" max="6921" width="8.75" style="47" customWidth="1"/>
    <col min="6922" max="6922" width="10" style="47" customWidth="1"/>
    <col min="6923" max="6923" width="10.25" style="47" customWidth="1"/>
    <col min="6924" max="6924" width="9.375" style="47" customWidth="1"/>
    <col min="6925" max="6927" width="0" style="47" hidden="1" customWidth="1"/>
    <col min="6928" max="7168" width="9" style="47"/>
    <col min="7169" max="7169" width="47.5" style="47" customWidth="1"/>
    <col min="7170" max="7170" width="9.25" style="47" customWidth="1"/>
    <col min="7171" max="7171" width="12.875" style="47" customWidth="1"/>
    <col min="7172" max="7172" width="11.125" style="47" customWidth="1"/>
    <col min="7173" max="7176" width="10.25" style="47" customWidth="1"/>
    <col min="7177" max="7177" width="8.75" style="47" customWidth="1"/>
    <col min="7178" max="7178" width="10" style="47" customWidth="1"/>
    <col min="7179" max="7179" width="10.25" style="47" customWidth="1"/>
    <col min="7180" max="7180" width="9.375" style="47" customWidth="1"/>
    <col min="7181" max="7183" width="0" style="47" hidden="1" customWidth="1"/>
    <col min="7184" max="7424" width="9" style="47"/>
    <col min="7425" max="7425" width="47.5" style="47" customWidth="1"/>
    <col min="7426" max="7426" width="9.25" style="47" customWidth="1"/>
    <col min="7427" max="7427" width="12.875" style="47" customWidth="1"/>
    <col min="7428" max="7428" width="11.125" style="47" customWidth="1"/>
    <col min="7429" max="7432" width="10.25" style="47" customWidth="1"/>
    <col min="7433" max="7433" width="8.75" style="47" customWidth="1"/>
    <col min="7434" max="7434" width="10" style="47" customWidth="1"/>
    <col min="7435" max="7435" width="10.25" style="47" customWidth="1"/>
    <col min="7436" max="7436" width="9.375" style="47" customWidth="1"/>
    <col min="7437" max="7439" width="0" style="47" hidden="1" customWidth="1"/>
    <col min="7440" max="7680" width="9" style="47"/>
    <col min="7681" max="7681" width="47.5" style="47" customWidth="1"/>
    <col min="7682" max="7682" width="9.25" style="47" customWidth="1"/>
    <col min="7683" max="7683" width="12.875" style="47" customWidth="1"/>
    <col min="7684" max="7684" width="11.125" style="47" customWidth="1"/>
    <col min="7685" max="7688" width="10.25" style="47" customWidth="1"/>
    <col min="7689" max="7689" width="8.75" style="47" customWidth="1"/>
    <col min="7690" max="7690" width="10" style="47" customWidth="1"/>
    <col min="7691" max="7691" width="10.25" style="47" customWidth="1"/>
    <col min="7692" max="7692" width="9.375" style="47" customWidth="1"/>
    <col min="7693" max="7695" width="0" style="47" hidden="1" customWidth="1"/>
    <col min="7696" max="7936" width="9" style="47"/>
    <col min="7937" max="7937" width="47.5" style="47" customWidth="1"/>
    <col min="7938" max="7938" width="9.25" style="47" customWidth="1"/>
    <col min="7939" max="7939" width="12.875" style="47" customWidth="1"/>
    <col min="7940" max="7940" width="11.125" style="47" customWidth="1"/>
    <col min="7941" max="7944" width="10.25" style="47" customWidth="1"/>
    <col min="7945" max="7945" width="8.75" style="47" customWidth="1"/>
    <col min="7946" max="7946" width="10" style="47" customWidth="1"/>
    <col min="7947" max="7947" width="10.25" style="47" customWidth="1"/>
    <col min="7948" max="7948" width="9.375" style="47" customWidth="1"/>
    <col min="7949" max="7951" width="0" style="47" hidden="1" customWidth="1"/>
    <col min="7952" max="8192" width="9" style="47"/>
    <col min="8193" max="8193" width="47.5" style="47" customWidth="1"/>
    <col min="8194" max="8194" width="9.25" style="47" customWidth="1"/>
    <col min="8195" max="8195" width="12.875" style="47" customWidth="1"/>
    <col min="8196" max="8196" width="11.125" style="47" customWidth="1"/>
    <col min="8197" max="8200" width="10.25" style="47" customWidth="1"/>
    <col min="8201" max="8201" width="8.75" style="47" customWidth="1"/>
    <col min="8202" max="8202" width="10" style="47" customWidth="1"/>
    <col min="8203" max="8203" width="10.25" style="47" customWidth="1"/>
    <col min="8204" max="8204" width="9.375" style="47" customWidth="1"/>
    <col min="8205" max="8207" width="0" style="47" hidden="1" customWidth="1"/>
    <col min="8208" max="8448" width="9" style="47"/>
    <col min="8449" max="8449" width="47.5" style="47" customWidth="1"/>
    <col min="8450" max="8450" width="9.25" style="47" customWidth="1"/>
    <col min="8451" max="8451" width="12.875" style="47" customWidth="1"/>
    <col min="8452" max="8452" width="11.125" style="47" customWidth="1"/>
    <col min="8453" max="8456" width="10.25" style="47" customWidth="1"/>
    <col min="8457" max="8457" width="8.75" style="47" customWidth="1"/>
    <col min="8458" max="8458" width="10" style="47" customWidth="1"/>
    <col min="8459" max="8459" width="10.25" style="47" customWidth="1"/>
    <col min="8460" max="8460" width="9.375" style="47" customWidth="1"/>
    <col min="8461" max="8463" width="0" style="47" hidden="1" customWidth="1"/>
    <col min="8464" max="8704" width="9" style="47"/>
    <col min="8705" max="8705" width="47.5" style="47" customWidth="1"/>
    <col min="8706" max="8706" width="9.25" style="47" customWidth="1"/>
    <col min="8707" max="8707" width="12.875" style="47" customWidth="1"/>
    <col min="8708" max="8708" width="11.125" style="47" customWidth="1"/>
    <col min="8709" max="8712" width="10.25" style="47" customWidth="1"/>
    <col min="8713" max="8713" width="8.75" style="47" customWidth="1"/>
    <col min="8714" max="8714" width="10" style="47" customWidth="1"/>
    <col min="8715" max="8715" width="10.25" style="47" customWidth="1"/>
    <col min="8716" max="8716" width="9.375" style="47" customWidth="1"/>
    <col min="8717" max="8719" width="0" style="47" hidden="1" customWidth="1"/>
    <col min="8720" max="8960" width="9" style="47"/>
    <col min="8961" max="8961" width="47.5" style="47" customWidth="1"/>
    <col min="8962" max="8962" width="9.25" style="47" customWidth="1"/>
    <col min="8963" max="8963" width="12.875" style="47" customWidth="1"/>
    <col min="8964" max="8964" width="11.125" style="47" customWidth="1"/>
    <col min="8965" max="8968" width="10.25" style="47" customWidth="1"/>
    <col min="8969" max="8969" width="8.75" style="47" customWidth="1"/>
    <col min="8970" max="8970" width="10" style="47" customWidth="1"/>
    <col min="8971" max="8971" width="10.25" style="47" customWidth="1"/>
    <col min="8972" max="8972" width="9.375" style="47" customWidth="1"/>
    <col min="8973" max="8975" width="0" style="47" hidden="1" customWidth="1"/>
    <col min="8976" max="9216" width="9" style="47"/>
    <col min="9217" max="9217" width="47.5" style="47" customWidth="1"/>
    <col min="9218" max="9218" width="9.25" style="47" customWidth="1"/>
    <col min="9219" max="9219" width="12.875" style="47" customWidth="1"/>
    <col min="9220" max="9220" width="11.125" style="47" customWidth="1"/>
    <col min="9221" max="9224" width="10.25" style="47" customWidth="1"/>
    <col min="9225" max="9225" width="8.75" style="47" customWidth="1"/>
    <col min="9226" max="9226" width="10" style="47" customWidth="1"/>
    <col min="9227" max="9227" width="10.25" style="47" customWidth="1"/>
    <col min="9228" max="9228" width="9.375" style="47" customWidth="1"/>
    <col min="9229" max="9231" width="0" style="47" hidden="1" customWidth="1"/>
    <col min="9232" max="9472" width="9" style="47"/>
    <col min="9473" max="9473" width="47.5" style="47" customWidth="1"/>
    <col min="9474" max="9474" width="9.25" style="47" customWidth="1"/>
    <col min="9475" max="9475" width="12.875" style="47" customWidth="1"/>
    <col min="9476" max="9476" width="11.125" style="47" customWidth="1"/>
    <col min="9477" max="9480" width="10.25" style="47" customWidth="1"/>
    <col min="9481" max="9481" width="8.75" style="47" customWidth="1"/>
    <col min="9482" max="9482" width="10" style="47" customWidth="1"/>
    <col min="9483" max="9483" width="10.25" style="47" customWidth="1"/>
    <col min="9484" max="9484" width="9.375" style="47" customWidth="1"/>
    <col min="9485" max="9487" width="0" style="47" hidden="1" customWidth="1"/>
    <col min="9488" max="9728" width="9" style="47"/>
    <col min="9729" max="9729" width="47.5" style="47" customWidth="1"/>
    <col min="9730" max="9730" width="9.25" style="47" customWidth="1"/>
    <col min="9731" max="9731" width="12.875" style="47" customWidth="1"/>
    <col min="9732" max="9732" width="11.125" style="47" customWidth="1"/>
    <col min="9733" max="9736" width="10.25" style="47" customWidth="1"/>
    <col min="9737" max="9737" width="8.75" style="47" customWidth="1"/>
    <col min="9738" max="9738" width="10" style="47" customWidth="1"/>
    <col min="9739" max="9739" width="10.25" style="47" customWidth="1"/>
    <col min="9740" max="9740" width="9.375" style="47" customWidth="1"/>
    <col min="9741" max="9743" width="0" style="47" hidden="1" customWidth="1"/>
    <col min="9744" max="9984" width="9" style="47"/>
    <col min="9985" max="9985" width="47.5" style="47" customWidth="1"/>
    <col min="9986" max="9986" width="9.25" style="47" customWidth="1"/>
    <col min="9987" max="9987" width="12.875" style="47" customWidth="1"/>
    <col min="9988" max="9988" width="11.125" style="47" customWidth="1"/>
    <col min="9989" max="9992" width="10.25" style="47" customWidth="1"/>
    <col min="9993" max="9993" width="8.75" style="47" customWidth="1"/>
    <col min="9994" max="9994" width="10" style="47" customWidth="1"/>
    <col min="9995" max="9995" width="10.25" style="47" customWidth="1"/>
    <col min="9996" max="9996" width="9.375" style="47" customWidth="1"/>
    <col min="9997" max="9999" width="0" style="47" hidden="1" customWidth="1"/>
    <col min="10000" max="10240" width="9" style="47"/>
    <col min="10241" max="10241" width="47.5" style="47" customWidth="1"/>
    <col min="10242" max="10242" width="9.25" style="47" customWidth="1"/>
    <col min="10243" max="10243" width="12.875" style="47" customWidth="1"/>
    <col min="10244" max="10244" width="11.125" style="47" customWidth="1"/>
    <col min="10245" max="10248" width="10.25" style="47" customWidth="1"/>
    <col min="10249" max="10249" width="8.75" style="47" customWidth="1"/>
    <col min="10250" max="10250" width="10" style="47" customWidth="1"/>
    <col min="10251" max="10251" width="10.25" style="47" customWidth="1"/>
    <col min="10252" max="10252" width="9.375" style="47" customWidth="1"/>
    <col min="10253" max="10255" width="0" style="47" hidden="1" customWidth="1"/>
    <col min="10256" max="10496" width="9" style="47"/>
    <col min="10497" max="10497" width="47.5" style="47" customWidth="1"/>
    <col min="10498" max="10498" width="9.25" style="47" customWidth="1"/>
    <col min="10499" max="10499" width="12.875" style="47" customWidth="1"/>
    <col min="10500" max="10500" width="11.125" style="47" customWidth="1"/>
    <col min="10501" max="10504" width="10.25" style="47" customWidth="1"/>
    <col min="10505" max="10505" width="8.75" style="47" customWidth="1"/>
    <col min="10506" max="10506" width="10" style="47" customWidth="1"/>
    <col min="10507" max="10507" width="10.25" style="47" customWidth="1"/>
    <col min="10508" max="10508" width="9.375" style="47" customWidth="1"/>
    <col min="10509" max="10511" width="0" style="47" hidden="1" customWidth="1"/>
    <col min="10512" max="10752" width="9" style="47"/>
    <col min="10753" max="10753" width="47.5" style="47" customWidth="1"/>
    <col min="10754" max="10754" width="9.25" style="47" customWidth="1"/>
    <col min="10755" max="10755" width="12.875" style="47" customWidth="1"/>
    <col min="10756" max="10756" width="11.125" style="47" customWidth="1"/>
    <col min="10757" max="10760" width="10.25" style="47" customWidth="1"/>
    <col min="10761" max="10761" width="8.75" style="47" customWidth="1"/>
    <col min="10762" max="10762" width="10" style="47" customWidth="1"/>
    <col min="10763" max="10763" width="10.25" style="47" customWidth="1"/>
    <col min="10764" max="10764" width="9.375" style="47" customWidth="1"/>
    <col min="10765" max="10767" width="0" style="47" hidden="1" customWidth="1"/>
    <col min="10768" max="11008" width="9" style="47"/>
    <col min="11009" max="11009" width="47.5" style="47" customWidth="1"/>
    <col min="11010" max="11010" width="9.25" style="47" customWidth="1"/>
    <col min="11011" max="11011" width="12.875" style="47" customWidth="1"/>
    <col min="11012" max="11012" width="11.125" style="47" customWidth="1"/>
    <col min="11013" max="11016" width="10.25" style="47" customWidth="1"/>
    <col min="11017" max="11017" width="8.75" style="47" customWidth="1"/>
    <col min="11018" max="11018" width="10" style="47" customWidth="1"/>
    <col min="11019" max="11019" width="10.25" style="47" customWidth="1"/>
    <col min="11020" max="11020" width="9.375" style="47" customWidth="1"/>
    <col min="11021" max="11023" width="0" style="47" hidden="1" customWidth="1"/>
    <col min="11024" max="11264" width="9" style="47"/>
    <col min="11265" max="11265" width="47.5" style="47" customWidth="1"/>
    <col min="11266" max="11266" width="9.25" style="47" customWidth="1"/>
    <col min="11267" max="11267" width="12.875" style="47" customWidth="1"/>
    <col min="11268" max="11268" width="11.125" style="47" customWidth="1"/>
    <col min="11269" max="11272" width="10.25" style="47" customWidth="1"/>
    <col min="11273" max="11273" width="8.75" style="47" customWidth="1"/>
    <col min="11274" max="11274" width="10" style="47" customWidth="1"/>
    <col min="11275" max="11275" width="10.25" style="47" customWidth="1"/>
    <col min="11276" max="11276" width="9.375" style="47" customWidth="1"/>
    <col min="11277" max="11279" width="0" style="47" hidden="1" customWidth="1"/>
    <col min="11280" max="11520" width="9" style="47"/>
    <col min="11521" max="11521" width="47.5" style="47" customWidth="1"/>
    <col min="11522" max="11522" width="9.25" style="47" customWidth="1"/>
    <col min="11523" max="11523" width="12.875" style="47" customWidth="1"/>
    <col min="11524" max="11524" width="11.125" style="47" customWidth="1"/>
    <col min="11525" max="11528" width="10.25" style="47" customWidth="1"/>
    <col min="11529" max="11529" width="8.75" style="47" customWidth="1"/>
    <col min="11530" max="11530" width="10" style="47" customWidth="1"/>
    <col min="11531" max="11531" width="10.25" style="47" customWidth="1"/>
    <col min="11532" max="11532" width="9.375" style="47" customWidth="1"/>
    <col min="11533" max="11535" width="0" style="47" hidden="1" customWidth="1"/>
    <col min="11536" max="11776" width="9" style="47"/>
    <col min="11777" max="11777" width="47.5" style="47" customWidth="1"/>
    <col min="11778" max="11778" width="9.25" style="47" customWidth="1"/>
    <col min="11779" max="11779" width="12.875" style="47" customWidth="1"/>
    <col min="11780" max="11780" width="11.125" style="47" customWidth="1"/>
    <col min="11781" max="11784" width="10.25" style="47" customWidth="1"/>
    <col min="11785" max="11785" width="8.75" style="47" customWidth="1"/>
    <col min="11786" max="11786" width="10" style="47" customWidth="1"/>
    <col min="11787" max="11787" width="10.25" style="47" customWidth="1"/>
    <col min="11788" max="11788" width="9.375" style="47" customWidth="1"/>
    <col min="11789" max="11791" width="0" style="47" hidden="1" customWidth="1"/>
    <col min="11792" max="12032" width="9" style="47"/>
    <col min="12033" max="12033" width="47.5" style="47" customWidth="1"/>
    <col min="12034" max="12034" width="9.25" style="47" customWidth="1"/>
    <col min="12035" max="12035" width="12.875" style="47" customWidth="1"/>
    <col min="12036" max="12036" width="11.125" style="47" customWidth="1"/>
    <col min="12037" max="12040" width="10.25" style="47" customWidth="1"/>
    <col min="12041" max="12041" width="8.75" style="47" customWidth="1"/>
    <col min="12042" max="12042" width="10" style="47" customWidth="1"/>
    <col min="12043" max="12043" width="10.25" style="47" customWidth="1"/>
    <col min="12044" max="12044" width="9.375" style="47" customWidth="1"/>
    <col min="12045" max="12047" width="0" style="47" hidden="1" customWidth="1"/>
    <col min="12048" max="12288" width="9" style="47"/>
    <col min="12289" max="12289" width="47.5" style="47" customWidth="1"/>
    <col min="12290" max="12290" width="9.25" style="47" customWidth="1"/>
    <col min="12291" max="12291" width="12.875" style="47" customWidth="1"/>
    <col min="12292" max="12292" width="11.125" style="47" customWidth="1"/>
    <col min="12293" max="12296" width="10.25" style="47" customWidth="1"/>
    <col min="12297" max="12297" width="8.75" style="47" customWidth="1"/>
    <col min="12298" max="12298" width="10" style="47" customWidth="1"/>
    <col min="12299" max="12299" width="10.25" style="47" customWidth="1"/>
    <col min="12300" max="12300" width="9.375" style="47" customWidth="1"/>
    <col min="12301" max="12303" width="0" style="47" hidden="1" customWidth="1"/>
    <col min="12304" max="12544" width="9" style="47"/>
    <col min="12545" max="12545" width="47.5" style="47" customWidth="1"/>
    <col min="12546" max="12546" width="9.25" style="47" customWidth="1"/>
    <col min="12547" max="12547" width="12.875" style="47" customWidth="1"/>
    <col min="12548" max="12548" width="11.125" style="47" customWidth="1"/>
    <col min="12549" max="12552" width="10.25" style="47" customWidth="1"/>
    <col min="12553" max="12553" width="8.75" style="47" customWidth="1"/>
    <col min="12554" max="12554" width="10" style="47" customWidth="1"/>
    <col min="12555" max="12555" width="10.25" style="47" customWidth="1"/>
    <col min="12556" max="12556" width="9.375" style="47" customWidth="1"/>
    <col min="12557" max="12559" width="0" style="47" hidden="1" customWidth="1"/>
    <col min="12560" max="12800" width="9" style="47"/>
    <col min="12801" max="12801" width="47.5" style="47" customWidth="1"/>
    <col min="12802" max="12802" width="9.25" style="47" customWidth="1"/>
    <col min="12803" max="12803" width="12.875" style="47" customWidth="1"/>
    <col min="12804" max="12804" width="11.125" style="47" customWidth="1"/>
    <col min="12805" max="12808" width="10.25" style="47" customWidth="1"/>
    <col min="12809" max="12809" width="8.75" style="47" customWidth="1"/>
    <col min="12810" max="12810" width="10" style="47" customWidth="1"/>
    <col min="12811" max="12811" width="10.25" style="47" customWidth="1"/>
    <col min="12812" max="12812" width="9.375" style="47" customWidth="1"/>
    <col min="12813" max="12815" width="0" style="47" hidden="1" customWidth="1"/>
    <col min="12816" max="13056" width="9" style="47"/>
    <col min="13057" max="13057" width="47.5" style="47" customWidth="1"/>
    <col min="13058" max="13058" width="9.25" style="47" customWidth="1"/>
    <col min="13059" max="13059" width="12.875" style="47" customWidth="1"/>
    <col min="13060" max="13060" width="11.125" style="47" customWidth="1"/>
    <col min="13061" max="13064" width="10.25" style="47" customWidth="1"/>
    <col min="13065" max="13065" width="8.75" style="47" customWidth="1"/>
    <col min="13066" max="13066" width="10" style="47" customWidth="1"/>
    <col min="13067" max="13067" width="10.25" style="47" customWidth="1"/>
    <col min="13068" max="13068" width="9.375" style="47" customWidth="1"/>
    <col min="13069" max="13071" width="0" style="47" hidden="1" customWidth="1"/>
    <col min="13072" max="13312" width="9" style="47"/>
    <col min="13313" max="13313" width="47.5" style="47" customWidth="1"/>
    <col min="13314" max="13314" width="9.25" style="47" customWidth="1"/>
    <col min="13315" max="13315" width="12.875" style="47" customWidth="1"/>
    <col min="13316" max="13316" width="11.125" style="47" customWidth="1"/>
    <col min="13317" max="13320" width="10.25" style="47" customWidth="1"/>
    <col min="13321" max="13321" width="8.75" style="47" customWidth="1"/>
    <col min="13322" max="13322" width="10" style="47" customWidth="1"/>
    <col min="13323" max="13323" width="10.25" style="47" customWidth="1"/>
    <col min="13324" max="13324" width="9.375" style="47" customWidth="1"/>
    <col min="13325" max="13327" width="0" style="47" hidden="1" customWidth="1"/>
    <col min="13328" max="13568" width="9" style="47"/>
    <col min="13569" max="13569" width="47.5" style="47" customWidth="1"/>
    <col min="13570" max="13570" width="9.25" style="47" customWidth="1"/>
    <col min="13571" max="13571" width="12.875" style="47" customWidth="1"/>
    <col min="13572" max="13572" width="11.125" style="47" customWidth="1"/>
    <col min="13573" max="13576" width="10.25" style="47" customWidth="1"/>
    <col min="13577" max="13577" width="8.75" style="47" customWidth="1"/>
    <col min="13578" max="13578" width="10" style="47" customWidth="1"/>
    <col min="13579" max="13579" width="10.25" style="47" customWidth="1"/>
    <col min="13580" max="13580" width="9.375" style="47" customWidth="1"/>
    <col min="13581" max="13583" width="0" style="47" hidden="1" customWidth="1"/>
    <col min="13584" max="13824" width="9" style="47"/>
    <col min="13825" max="13825" width="47.5" style="47" customWidth="1"/>
    <col min="13826" max="13826" width="9.25" style="47" customWidth="1"/>
    <col min="13827" max="13827" width="12.875" style="47" customWidth="1"/>
    <col min="13828" max="13828" width="11.125" style="47" customWidth="1"/>
    <col min="13829" max="13832" width="10.25" style="47" customWidth="1"/>
    <col min="13833" max="13833" width="8.75" style="47" customWidth="1"/>
    <col min="13834" max="13834" width="10" style="47" customWidth="1"/>
    <col min="13835" max="13835" width="10.25" style="47" customWidth="1"/>
    <col min="13836" max="13836" width="9.375" style="47" customWidth="1"/>
    <col min="13837" max="13839" width="0" style="47" hidden="1" customWidth="1"/>
    <col min="13840" max="14080" width="9" style="47"/>
    <col min="14081" max="14081" width="47.5" style="47" customWidth="1"/>
    <col min="14082" max="14082" width="9.25" style="47" customWidth="1"/>
    <col min="14083" max="14083" width="12.875" style="47" customWidth="1"/>
    <col min="14084" max="14084" width="11.125" style="47" customWidth="1"/>
    <col min="14085" max="14088" width="10.25" style="47" customWidth="1"/>
    <col min="14089" max="14089" width="8.75" style="47" customWidth="1"/>
    <col min="14090" max="14090" width="10" style="47" customWidth="1"/>
    <col min="14091" max="14091" width="10.25" style="47" customWidth="1"/>
    <col min="14092" max="14092" width="9.375" style="47" customWidth="1"/>
    <col min="14093" max="14095" width="0" style="47" hidden="1" customWidth="1"/>
    <col min="14096" max="14336" width="9" style="47"/>
    <col min="14337" max="14337" width="47.5" style="47" customWidth="1"/>
    <col min="14338" max="14338" width="9.25" style="47" customWidth="1"/>
    <col min="14339" max="14339" width="12.875" style="47" customWidth="1"/>
    <col min="14340" max="14340" width="11.125" style="47" customWidth="1"/>
    <col min="14341" max="14344" width="10.25" style="47" customWidth="1"/>
    <col min="14345" max="14345" width="8.75" style="47" customWidth="1"/>
    <col min="14346" max="14346" width="10" style="47" customWidth="1"/>
    <col min="14347" max="14347" width="10.25" style="47" customWidth="1"/>
    <col min="14348" max="14348" width="9.375" style="47" customWidth="1"/>
    <col min="14349" max="14351" width="0" style="47" hidden="1" customWidth="1"/>
    <col min="14352" max="14592" width="9" style="47"/>
    <col min="14593" max="14593" width="47.5" style="47" customWidth="1"/>
    <col min="14594" max="14594" width="9.25" style="47" customWidth="1"/>
    <col min="14595" max="14595" width="12.875" style="47" customWidth="1"/>
    <col min="14596" max="14596" width="11.125" style="47" customWidth="1"/>
    <col min="14597" max="14600" width="10.25" style="47" customWidth="1"/>
    <col min="14601" max="14601" width="8.75" style="47" customWidth="1"/>
    <col min="14602" max="14602" width="10" style="47" customWidth="1"/>
    <col min="14603" max="14603" width="10.25" style="47" customWidth="1"/>
    <col min="14604" max="14604" width="9.375" style="47" customWidth="1"/>
    <col min="14605" max="14607" width="0" style="47" hidden="1" customWidth="1"/>
    <col min="14608" max="14848" width="9" style="47"/>
    <col min="14849" max="14849" width="47.5" style="47" customWidth="1"/>
    <col min="14850" max="14850" width="9.25" style="47" customWidth="1"/>
    <col min="14851" max="14851" width="12.875" style="47" customWidth="1"/>
    <col min="14852" max="14852" width="11.125" style="47" customWidth="1"/>
    <col min="14853" max="14856" width="10.25" style="47" customWidth="1"/>
    <col min="14857" max="14857" width="8.75" style="47" customWidth="1"/>
    <col min="14858" max="14858" width="10" style="47" customWidth="1"/>
    <col min="14859" max="14859" width="10.25" style="47" customWidth="1"/>
    <col min="14860" max="14860" width="9.375" style="47" customWidth="1"/>
    <col min="14861" max="14863" width="0" style="47" hidden="1" customWidth="1"/>
    <col min="14864" max="15104" width="9" style="47"/>
    <col min="15105" max="15105" width="47.5" style="47" customWidth="1"/>
    <col min="15106" max="15106" width="9.25" style="47" customWidth="1"/>
    <col min="15107" max="15107" width="12.875" style="47" customWidth="1"/>
    <col min="15108" max="15108" width="11.125" style="47" customWidth="1"/>
    <col min="15109" max="15112" width="10.25" style="47" customWidth="1"/>
    <col min="15113" max="15113" width="8.75" style="47" customWidth="1"/>
    <col min="15114" max="15114" width="10" style="47" customWidth="1"/>
    <col min="15115" max="15115" width="10.25" style="47" customWidth="1"/>
    <col min="15116" max="15116" width="9.375" style="47" customWidth="1"/>
    <col min="15117" max="15119" width="0" style="47" hidden="1" customWidth="1"/>
    <col min="15120" max="15360" width="9" style="47"/>
    <col min="15361" max="15361" width="47.5" style="47" customWidth="1"/>
    <col min="15362" max="15362" width="9.25" style="47" customWidth="1"/>
    <col min="15363" max="15363" width="12.875" style="47" customWidth="1"/>
    <col min="15364" max="15364" width="11.125" style="47" customWidth="1"/>
    <col min="15365" max="15368" width="10.25" style="47" customWidth="1"/>
    <col min="15369" max="15369" width="8.75" style="47" customWidth="1"/>
    <col min="15370" max="15370" width="10" style="47" customWidth="1"/>
    <col min="15371" max="15371" width="10.25" style="47" customWidth="1"/>
    <col min="15372" max="15372" width="9.375" style="47" customWidth="1"/>
    <col min="15373" max="15375" width="0" style="47" hidden="1" customWidth="1"/>
    <col min="15376" max="15616" width="9" style="47"/>
    <col min="15617" max="15617" width="47.5" style="47" customWidth="1"/>
    <col min="15618" max="15618" width="9.25" style="47" customWidth="1"/>
    <col min="15619" max="15619" width="12.875" style="47" customWidth="1"/>
    <col min="15620" max="15620" width="11.125" style="47" customWidth="1"/>
    <col min="15621" max="15624" width="10.25" style="47" customWidth="1"/>
    <col min="15625" max="15625" width="8.75" style="47" customWidth="1"/>
    <col min="15626" max="15626" width="10" style="47" customWidth="1"/>
    <col min="15627" max="15627" width="10.25" style="47" customWidth="1"/>
    <col min="15628" max="15628" width="9.375" style="47" customWidth="1"/>
    <col min="15629" max="15631" width="0" style="47" hidden="1" customWidth="1"/>
    <col min="15632" max="15872" width="9" style="47"/>
    <col min="15873" max="15873" width="47.5" style="47" customWidth="1"/>
    <col min="15874" max="15874" width="9.25" style="47" customWidth="1"/>
    <col min="15875" max="15875" width="12.875" style="47" customWidth="1"/>
    <col min="15876" max="15876" width="11.125" style="47" customWidth="1"/>
    <col min="15877" max="15880" width="10.25" style="47" customWidth="1"/>
    <col min="15881" max="15881" width="8.75" style="47" customWidth="1"/>
    <col min="15882" max="15882" width="10" style="47" customWidth="1"/>
    <col min="15883" max="15883" width="10.25" style="47" customWidth="1"/>
    <col min="15884" max="15884" width="9.375" style="47" customWidth="1"/>
    <col min="15885" max="15887" width="0" style="47" hidden="1" customWidth="1"/>
    <col min="15888" max="16128" width="9" style="47"/>
    <col min="16129" max="16129" width="47.5" style="47" customWidth="1"/>
    <col min="16130" max="16130" width="9.25" style="47" customWidth="1"/>
    <col min="16131" max="16131" width="12.875" style="47" customWidth="1"/>
    <col min="16132" max="16132" width="11.125" style="47" customWidth="1"/>
    <col min="16133" max="16136" width="10.25" style="47" customWidth="1"/>
    <col min="16137" max="16137" width="8.75" style="47" customWidth="1"/>
    <col min="16138" max="16138" width="10" style="47" customWidth="1"/>
    <col min="16139" max="16139" width="10.25" style="47" customWidth="1"/>
    <col min="16140" max="16140" width="9.375" style="47" customWidth="1"/>
    <col min="16141" max="16143" width="0" style="47" hidden="1" customWidth="1"/>
    <col min="16144" max="16384" width="9" style="47"/>
  </cols>
  <sheetData>
    <row r="1" spans="1:14" x14ac:dyDescent="0.5">
      <c r="A1" s="510" t="s">
        <v>274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4" s="49" customFormat="1" ht="84.95" customHeight="1" x14ac:dyDescent="0.2">
      <c r="A2" s="511" t="s">
        <v>42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3"/>
      <c r="N2" s="48"/>
    </row>
    <row r="3" spans="1:14" ht="140.1" customHeight="1" x14ac:dyDescent="0.5">
      <c r="A3" s="511" t="s">
        <v>43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3"/>
    </row>
    <row r="4" spans="1:14" x14ac:dyDescent="0.5">
      <c r="A4" s="504" t="s">
        <v>44</v>
      </c>
      <c r="B4" s="505"/>
      <c r="C4" s="505"/>
      <c r="D4" s="506"/>
      <c r="E4" s="504" t="s">
        <v>45</v>
      </c>
      <c r="F4" s="505"/>
      <c r="G4" s="505"/>
      <c r="H4" s="505"/>
      <c r="I4" s="505"/>
      <c r="J4" s="505"/>
      <c r="K4" s="505"/>
      <c r="L4" s="506"/>
    </row>
    <row r="5" spans="1:14" x14ac:dyDescent="0.5">
      <c r="A5" s="495" t="s">
        <v>46</v>
      </c>
      <c r="B5" s="496"/>
      <c r="C5" s="496"/>
      <c r="D5" s="497"/>
      <c r="E5" s="507" t="s">
        <v>47</v>
      </c>
      <c r="F5" s="508"/>
      <c r="G5" s="508"/>
      <c r="H5" s="508"/>
      <c r="I5" s="508"/>
      <c r="J5" s="508"/>
      <c r="K5" s="508"/>
      <c r="L5" s="509"/>
    </row>
    <row r="6" spans="1:14" x14ac:dyDescent="0.5">
      <c r="A6" s="495" t="s">
        <v>48</v>
      </c>
      <c r="B6" s="496"/>
      <c r="C6" s="496"/>
      <c r="D6" s="497"/>
      <c r="E6" s="495" t="s">
        <v>49</v>
      </c>
      <c r="F6" s="496"/>
      <c r="G6" s="496"/>
      <c r="H6" s="496"/>
      <c r="I6" s="496"/>
      <c r="J6" s="496"/>
      <c r="K6" s="496"/>
      <c r="L6" s="497"/>
    </row>
    <row r="7" spans="1:14" x14ac:dyDescent="0.5">
      <c r="A7" s="498" t="s">
        <v>50</v>
      </c>
      <c r="B7" s="499"/>
      <c r="C7" s="499"/>
      <c r="D7" s="500"/>
      <c r="E7" s="498" t="s">
        <v>50</v>
      </c>
      <c r="F7" s="499"/>
      <c r="G7" s="499"/>
      <c r="H7" s="499"/>
      <c r="I7" s="499"/>
      <c r="J7" s="499"/>
      <c r="K7" s="499"/>
      <c r="L7" s="500"/>
    </row>
    <row r="8" spans="1:14" x14ac:dyDescent="0.5">
      <c r="A8" s="364" t="s">
        <v>51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4" x14ac:dyDescent="0.5">
      <c r="A9" s="53" t="s">
        <v>52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4" ht="125.1" customHeight="1" x14ac:dyDescent="0.5">
      <c r="A10" s="501"/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3"/>
    </row>
    <row r="11" spans="1:14" ht="33" customHeight="1" x14ac:dyDescent="0.5">
      <c r="A11" s="504" t="s">
        <v>53</v>
      </c>
      <c r="B11" s="505"/>
      <c r="C11" s="505"/>
      <c r="D11" s="506"/>
      <c r="E11" s="504" t="s">
        <v>54</v>
      </c>
      <c r="F11" s="505"/>
      <c r="G11" s="505"/>
      <c r="H11" s="505"/>
      <c r="I11" s="505"/>
      <c r="J11" s="505"/>
      <c r="K11" s="505"/>
      <c r="L11" s="506"/>
    </row>
    <row r="12" spans="1:14" ht="33" customHeight="1" x14ac:dyDescent="0.5">
      <c r="A12" s="495" t="s">
        <v>49</v>
      </c>
      <c r="B12" s="496"/>
      <c r="C12" s="496"/>
      <c r="D12" s="497"/>
      <c r="E12" s="495" t="s">
        <v>49</v>
      </c>
      <c r="F12" s="496"/>
      <c r="G12" s="496"/>
      <c r="H12" s="496"/>
      <c r="I12" s="496"/>
      <c r="J12" s="496"/>
      <c r="K12" s="496"/>
      <c r="L12" s="497"/>
    </row>
    <row r="13" spans="1:14" ht="33" customHeight="1" x14ac:dyDescent="0.5">
      <c r="A13" s="498" t="s">
        <v>50</v>
      </c>
      <c r="B13" s="499"/>
      <c r="C13" s="499"/>
      <c r="D13" s="500"/>
      <c r="E13" s="498" t="s">
        <v>50</v>
      </c>
      <c r="F13" s="499"/>
      <c r="G13" s="499"/>
      <c r="H13" s="499"/>
      <c r="I13" s="499"/>
      <c r="J13" s="499"/>
      <c r="K13" s="499"/>
      <c r="L13" s="500"/>
    </row>
  </sheetData>
  <mergeCells count="18"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</mergeCells>
  <pageMargins left="0.98425196850393704" right="0.47244094488188981" top="1.1811023622047245" bottom="0.59055118110236227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FBAE-8176-4420-8F2C-882FABFAA297}">
  <sheetPr>
    <tabColor rgb="FF92D050"/>
  </sheetPr>
  <dimension ref="A1:X117"/>
  <sheetViews>
    <sheetView view="pageBreakPreview" zoomScaleNormal="100" zoomScaleSheetLayoutView="100" workbookViewId="0">
      <selection activeCell="A119" sqref="A119"/>
    </sheetView>
  </sheetViews>
  <sheetFormatPr defaultRowHeight="24.75" x14ac:dyDescent="0.6"/>
  <cols>
    <col min="1" max="1" width="66.625" style="160" customWidth="1"/>
    <col min="2" max="2" width="9.125" style="72" bestFit="1" customWidth="1"/>
    <col min="3" max="3" width="8.875" style="59" customWidth="1"/>
    <col min="4" max="5" width="8.875" style="65" customWidth="1"/>
    <col min="6" max="19" width="8.875" style="59" customWidth="1"/>
    <col min="20" max="20" width="13.625" style="59" customWidth="1"/>
    <col min="21" max="21" width="8.125" style="59" bestFit="1" customWidth="1"/>
    <col min="22" max="22" width="8.375" style="59" bestFit="1" customWidth="1"/>
    <col min="23" max="256" width="9" style="59"/>
    <col min="257" max="257" width="31.75" style="59" customWidth="1"/>
    <col min="258" max="258" width="8.125" style="59" customWidth="1"/>
    <col min="259" max="259" width="6.75" style="59" customWidth="1"/>
    <col min="260" max="260" width="10.75" style="59" bestFit="1" customWidth="1"/>
    <col min="261" max="261" width="10.125" style="59" bestFit="1" customWidth="1"/>
    <col min="262" max="262" width="9.875" style="59" bestFit="1" customWidth="1"/>
    <col min="263" max="264" width="10" style="59" bestFit="1" customWidth="1"/>
    <col min="265" max="265" width="10.125" style="59" bestFit="1" customWidth="1"/>
    <col min="266" max="272" width="10" style="59" bestFit="1" customWidth="1"/>
    <col min="273" max="273" width="10.25" style="59" customWidth="1"/>
    <col min="274" max="274" width="10" style="59" bestFit="1" customWidth="1"/>
    <col min="275" max="275" width="10.75" style="59" customWidth="1"/>
    <col min="276" max="276" width="13.625" style="59" customWidth="1"/>
    <col min="277" max="277" width="8.125" style="59" bestFit="1" customWidth="1"/>
    <col min="278" max="278" width="8.375" style="59" bestFit="1" customWidth="1"/>
    <col min="279" max="512" width="9" style="59"/>
    <col min="513" max="513" width="31.75" style="59" customWidth="1"/>
    <col min="514" max="514" width="8.125" style="59" customWidth="1"/>
    <col min="515" max="515" width="6.75" style="59" customWidth="1"/>
    <col min="516" max="516" width="10.75" style="59" bestFit="1" customWidth="1"/>
    <col min="517" max="517" width="10.125" style="59" bestFit="1" customWidth="1"/>
    <col min="518" max="518" width="9.875" style="59" bestFit="1" customWidth="1"/>
    <col min="519" max="520" width="10" style="59" bestFit="1" customWidth="1"/>
    <col min="521" max="521" width="10.125" style="59" bestFit="1" customWidth="1"/>
    <col min="522" max="528" width="10" style="59" bestFit="1" customWidth="1"/>
    <col min="529" max="529" width="10.25" style="59" customWidth="1"/>
    <col min="530" max="530" width="10" style="59" bestFit="1" customWidth="1"/>
    <col min="531" max="531" width="10.75" style="59" customWidth="1"/>
    <col min="532" max="532" width="13.625" style="59" customWidth="1"/>
    <col min="533" max="533" width="8.125" style="59" bestFit="1" customWidth="1"/>
    <col min="534" max="534" width="8.375" style="59" bestFit="1" customWidth="1"/>
    <col min="535" max="768" width="9" style="59"/>
    <col min="769" max="769" width="31.75" style="59" customWidth="1"/>
    <col min="770" max="770" width="8.125" style="59" customWidth="1"/>
    <col min="771" max="771" width="6.75" style="59" customWidth="1"/>
    <col min="772" max="772" width="10.75" style="59" bestFit="1" customWidth="1"/>
    <col min="773" max="773" width="10.125" style="59" bestFit="1" customWidth="1"/>
    <col min="774" max="774" width="9.875" style="59" bestFit="1" customWidth="1"/>
    <col min="775" max="776" width="10" style="59" bestFit="1" customWidth="1"/>
    <col min="777" max="777" width="10.125" style="59" bestFit="1" customWidth="1"/>
    <col min="778" max="784" width="10" style="59" bestFit="1" customWidth="1"/>
    <col min="785" max="785" width="10.25" style="59" customWidth="1"/>
    <col min="786" max="786" width="10" style="59" bestFit="1" customWidth="1"/>
    <col min="787" max="787" width="10.75" style="59" customWidth="1"/>
    <col min="788" max="788" width="13.625" style="59" customWidth="1"/>
    <col min="789" max="789" width="8.125" style="59" bestFit="1" customWidth="1"/>
    <col min="790" max="790" width="8.375" style="59" bestFit="1" customWidth="1"/>
    <col min="791" max="1024" width="9" style="59"/>
    <col min="1025" max="1025" width="31.75" style="59" customWidth="1"/>
    <col min="1026" max="1026" width="8.125" style="59" customWidth="1"/>
    <col min="1027" max="1027" width="6.75" style="59" customWidth="1"/>
    <col min="1028" max="1028" width="10.75" style="59" bestFit="1" customWidth="1"/>
    <col min="1029" max="1029" width="10.125" style="59" bestFit="1" customWidth="1"/>
    <col min="1030" max="1030" width="9.875" style="59" bestFit="1" customWidth="1"/>
    <col min="1031" max="1032" width="10" style="59" bestFit="1" customWidth="1"/>
    <col min="1033" max="1033" width="10.125" style="59" bestFit="1" customWidth="1"/>
    <col min="1034" max="1040" width="10" style="59" bestFit="1" customWidth="1"/>
    <col min="1041" max="1041" width="10.25" style="59" customWidth="1"/>
    <col min="1042" max="1042" width="10" style="59" bestFit="1" customWidth="1"/>
    <col min="1043" max="1043" width="10.75" style="59" customWidth="1"/>
    <col min="1044" max="1044" width="13.625" style="59" customWidth="1"/>
    <col min="1045" max="1045" width="8.125" style="59" bestFit="1" customWidth="1"/>
    <col min="1046" max="1046" width="8.375" style="59" bestFit="1" customWidth="1"/>
    <col min="1047" max="1280" width="9" style="59"/>
    <col min="1281" max="1281" width="31.75" style="59" customWidth="1"/>
    <col min="1282" max="1282" width="8.125" style="59" customWidth="1"/>
    <col min="1283" max="1283" width="6.75" style="59" customWidth="1"/>
    <col min="1284" max="1284" width="10.75" style="59" bestFit="1" customWidth="1"/>
    <col min="1285" max="1285" width="10.125" style="59" bestFit="1" customWidth="1"/>
    <col min="1286" max="1286" width="9.875" style="59" bestFit="1" customWidth="1"/>
    <col min="1287" max="1288" width="10" style="59" bestFit="1" customWidth="1"/>
    <col min="1289" max="1289" width="10.125" style="59" bestFit="1" customWidth="1"/>
    <col min="1290" max="1296" width="10" style="59" bestFit="1" customWidth="1"/>
    <col min="1297" max="1297" width="10.25" style="59" customWidth="1"/>
    <col min="1298" max="1298" width="10" style="59" bestFit="1" customWidth="1"/>
    <col min="1299" max="1299" width="10.75" style="59" customWidth="1"/>
    <col min="1300" max="1300" width="13.625" style="59" customWidth="1"/>
    <col min="1301" max="1301" width="8.125" style="59" bestFit="1" customWidth="1"/>
    <col min="1302" max="1302" width="8.375" style="59" bestFit="1" customWidth="1"/>
    <col min="1303" max="1536" width="9" style="59"/>
    <col min="1537" max="1537" width="31.75" style="59" customWidth="1"/>
    <col min="1538" max="1538" width="8.125" style="59" customWidth="1"/>
    <col min="1539" max="1539" width="6.75" style="59" customWidth="1"/>
    <col min="1540" max="1540" width="10.75" style="59" bestFit="1" customWidth="1"/>
    <col min="1541" max="1541" width="10.125" style="59" bestFit="1" customWidth="1"/>
    <col min="1542" max="1542" width="9.875" style="59" bestFit="1" customWidth="1"/>
    <col min="1543" max="1544" width="10" style="59" bestFit="1" customWidth="1"/>
    <col min="1545" max="1545" width="10.125" style="59" bestFit="1" customWidth="1"/>
    <col min="1546" max="1552" width="10" style="59" bestFit="1" customWidth="1"/>
    <col min="1553" max="1553" width="10.25" style="59" customWidth="1"/>
    <col min="1554" max="1554" width="10" style="59" bestFit="1" customWidth="1"/>
    <col min="1555" max="1555" width="10.75" style="59" customWidth="1"/>
    <col min="1556" max="1556" width="13.625" style="59" customWidth="1"/>
    <col min="1557" max="1557" width="8.125" style="59" bestFit="1" customWidth="1"/>
    <col min="1558" max="1558" width="8.375" style="59" bestFit="1" customWidth="1"/>
    <col min="1559" max="1792" width="9" style="59"/>
    <col min="1793" max="1793" width="31.75" style="59" customWidth="1"/>
    <col min="1794" max="1794" width="8.125" style="59" customWidth="1"/>
    <col min="1795" max="1795" width="6.75" style="59" customWidth="1"/>
    <col min="1796" max="1796" width="10.75" style="59" bestFit="1" customWidth="1"/>
    <col min="1797" max="1797" width="10.125" style="59" bestFit="1" customWidth="1"/>
    <col min="1798" max="1798" width="9.875" style="59" bestFit="1" customWidth="1"/>
    <col min="1799" max="1800" width="10" style="59" bestFit="1" customWidth="1"/>
    <col min="1801" max="1801" width="10.125" style="59" bestFit="1" customWidth="1"/>
    <col min="1802" max="1808" width="10" style="59" bestFit="1" customWidth="1"/>
    <col min="1809" max="1809" width="10.25" style="59" customWidth="1"/>
    <col min="1810" max="1810" width="10" style="59" bestFit="1" customWidth="1"/>
    <col min="1811" max="1811" width="10.75" style="59" customWidth="1"/>
    <col min="1812" max="1812" width="13.625" style="59" customWidth="1"/>
    <col min="1813" max="1813" width="8.125" style="59" bestFit="1" customWidth="1"/>
    <col min="1814" max="1814" width="8.375" style="59" bestFit="1" customWidth="1"/>
    <col min="1815" max="2048" width="9" style="59"/>
    <col min="2049" max="2049" width="31.75" style="59" customWidth="1"/>
    <col min="2050" max="2050" width="8.125" style="59" customWidth="1"/>
    <col min="2051" max="2051" width="6.75" style="59" customWidth="1"/>
    <col min="2052" max="2052" width="10.75" style="59" bestFit="1" customWidth="1"/>
    <col min="2053" max="2053" width="10.125" style="59" bestFit="1" customWidth="1"/>
    <col min="2054" max="2054" width="9.875" style="59" bestFit="1" customWidth="1"/>
    <col min="2055" max="2056" width="10" style="59" bestFit="1" customWidth="1"/>
    <col min="2057" max="2057" width="10.125" style="59" bestFit="1" customWidth="1"/>
    <col min="2058" max="2064" width="10" style="59" bestFit="1" customWidth="1"/>
    <col min="2065" max="2065" width="10.25" style="59" customWidth="1"/>
    <col min="2066" max="2066" width="10" style="59" bestFit="1" customWidth="1"/>
    <col min="2067" max="2067" width="10.75" style="59" customWidth="1"/>
    <col min="2068" max="2068" width="13.625" style="59" customWidth="1"/>
    <col min="2069" max="2069" width="8.125" style="59" bestFit="1" customWidth="1"/>
    <col min="2070" max="2070" width="8.375" style="59" bestFit="1" customWidth="1"/>
    <col min="2071" max="2304" width="9" style="59"/>
    <col min="2305" max="2305" width="31.75" style="59" customWidth="1"/>
    <col min="2306" max="2306" width="8.125" style="59" customWidth="1"/>
    <col min="2307" max="2307" width="6.75" style="59" customWidth="1"/>
    <col min="2308" max="2308" width="10.75" style="59" bestFit="1" customWidth="1"/>
    <col min="2309" max="2309" width="10.125" style="59" bestFit="1" customWidth="1"/>
    <col min="2310" max="2310" width="9.875" style="59" bestFit="1" customWidth="1"/>
    <col min="2311" max="2312" width="10" style="59" bestFit="1" customWidth="1"/>
    <col min="2313" max="2313" width="10.125" style="59" bestFit="1" customWidth="1"/>
    <col min="2314" max="2320" width="10" style="59" bestFit="1" customWidth="1"/>
    <col min="2321" max="2321" width="10.25" style="59" customWidth="1"/>
    <col min="2322" max="2322" width="10" style="59" bestFit="1" customWidth="1"/>
    <col min="2323" max="2323" width="10.75" style="59" customWidth="1"/>
    <col min="2324" max="2324" width="13.625" style="59" customWidth="1"/>
    <col min="2325" max="2325" width="8.125" style="59" bestFit="1" customWidth="1"/>
    <col min="2326" max="2326" width="8.375" style="59" bestFit="1" customWidth="1"/>
    <col min="2327" max="2560" width="9" style="59"/>
    <col min="2561" max="2561" width="31.75" style="59" customWidth="1"/>
    <col min="2562" max="2562" width="8.125" style="59" customWidth="1"/>
    <col min="2563" max="2563" width="6.75" style="59" customWidth="1"/>
    <col min="2564" max="2564" width="10.75" style="59" bestFit="1" customWidth="1"/>
    <col min="2565" max="2565" width="10.125" style="59" bestFit="1" customWidth="1"/>
    <col min="2566" max="2566" width="9.875" style="59" bestFit="1" customWidth="1"/>
    <col min="2567" max="2568" width="10" style="59" bestFit="1" customWidth="1"/>
    <col min="2569" max="2569" width="10.125" style="59" bestFit="1" customWidth="1"/>
    <col min="2570" max="2576" width="10" style="59" bestFit="1" customWidth="1"/>
    <col min="2577" max="2577" width="10.25" style="59" customWidth="1"/>
    <col min="2578" max="2578" width="10" style="59" bestFit="1" customWidth="1"/>
    <col min="2579" max="2579" width="10.75" style="59" customWidth="1"/>
    <col min="2580" max="2580" width="13.625" style="59" customWidth="1"/>
    <col min="2581" max="2581" width="8.125" style="59" bestFit="1" customWidth="1"/>
    <col min="2582" max="2582" width="8.375" style="59" bestFit="1" customWidth="1"/>
    <col min="2583" max="2816" width="9" style="59"/>
    <col min="2817" max="2817" width="31.75" style="59" customWidth="1"/>
    <col min="2818" max="2818" width="8.125" style="59" customWidth="1"/>
    <col min="2819" max="2819" width="6.75" style="59" customWidth="1"/>
    <col min="2820" max="2820" width="10.75" style="59" bestFit="1" customWidth="1"/>
    <col min="2821" max="2821" width="10.125" style="59" bestFit="1" customWidth="1"/>
    <col min="2822" max="2822" width="9.875" style="59" bestFit="1" customWidth="1"/>
    <col min="2823" max="2824" width="10" style="59" bestFit="1" customWidth="1"/>
    <col min="2825" max="2825" width="10.125" style="59" bestFit="1" customWidth="1"/>
    <col min="2826" max="2832" width="10" style="59" bestFit="1" customWidth="1"/>
    <col min="2833" max="2833" width="10.25" style="59" customWidth="1"/>
    <col min="2834" max="2834" width="10" style="59" bestFit="1" customWidth="1"/>
    <col min="2835" max="2835" width="10.75" style="59" customWidth="1"/>
    <col min="2836" max="2836" width="13.625" style="59" customWidth="1"/>
    <col min="2837" max="2837" width="8.125" style="59" bestFit="1" customWidth="1"/>
    <col min="2838" max="2838" width="8.375" style="59" bestFit="1" customWidth="1"/>
    <col min="2839" max="3072" width="9" style="59"/>
    <col min="3073" max="3073" width="31.75" style="59" customWidth="1"/>
    <col min="3074" max="3074" width="8.125" style="59" customWidth="1"/>
    <col min="3075" max="3075" width="6.75" style="59" customWidth="1"/>
    <col min="3076" max="3076" width="10.75" style="59" bestFit="1" customWidth="1"/>
    <col min="3077" max="3077" width="10.125" style="59" bestFit="1" customWidth="1"/>
    <col min="3078" max="3078" width="9.875" style="59" bestFit="1" customWidth="1"/>
    <col min="3079" max="3080" width="10" style="59" bestFit="1" customWidth="1"/>
    <col min="3081" max="3081" width="10.125" style="59" bestFit="1" customWidth="1"/>
    <col min="3082" max="3088" width="10" style="59" bestFit="1" customWidth="1"/>
    <col min="3089" max="3089" width="10.25" style="59" customWidth="1"/>
    <col min="3090" max="3090" width="10" style="59" bestFit="1" customWidth="1"/>
    <col min="3091" max="3091" width="10.75" style="59" customWidth="1"/>
    <col min="3092" max="3092" width="13.625" style="59" customWidth="1"/>
    <col min="3093" max="3093" width="8.125" style="59" bestFit="1" customWidth="1"/>
    <col min="3094" max="3094" width="8.375" style="59" bestFit="1" customWidth="1"/>
    <col min="3095" max="3328" width="9" style="59"/>
    <col min="3329" max="3329" width="31.75" style="59" customWidth="1"/>
    <col min="3330" max="3330" width="8.125" style="59" customWidth="1"/>
    <col min="3331" max="3331" width="6.75" style="59" customWidth="1"/>
    <col min="3332" max="3332" width="10.75" style="59" bestFit="1" customWidth="1"/>
    <col min="3333" max="3333" width="10.125" style="59" bestFit="1" customWidth="1"/>
    <col min="3334" max="3334" width="9.875" style="59" bestFit="1" customWidth="1"/>
    <col min="3335" max="3336" width="10" style="59" bestFit="1" customWidth="1"/>
    <col min="3337" max="3337" width="10.125" style="59" bestFit="1" customWidth="1"/>
    <col min="3338" max="3344" width="10" style="59" bestFit="1" customWidth="1"/>
    <col min="3345" max="3345" width="10.25" style="59" customWidth="1"/>
    <col min="3346" max="3346" width="10" style="59" bestFit="1" customWidth="1"/>
    <col min="3347" max="3347" width="10.75" style="59" customWidth="1"/>
    <col min="3348" max="3348" width="13.625" style="59" customWidth="1"/>
    <col min="3349" max="3349" width="8.125" style="59" bestFit="1" customWidth="1"/>
    <col min="3350" max="3350" width="8.375" style="59" bestFit="1" customWidth="1"/>
    <col min="3351" max="3584" width="9" style="59"/>
    <col min="3585" max="3585" width="31.75" style="59" customWidth="1"/>
    <col min="3586" max="3586" width="8.125" style="59" customWidth="1"/>
    <col min="3587" max="3587" width="6.75" style="59" customWidth="1"/>
    <col min="3588" max="3588" width="10.75" style="59" bestFit="1" customWidth="1"/>
    <col min="3589" max="3589" width="10.125" style="59" bestFit="1" customWidth="1"/>
    <col min="3590" max="3590" width="9.875" style="59" bestFit="1" customWidth="1"/>
    <col min="3591" max="3592" width="10" style="59" bestFit="1" customWidth="1"/>
    <col min="3593" max="3593" width="10.125" style="59" bestFit="1" customWidth="1"/>
    <col min="3594" max="3600" width="10" style="59" bestFit="1" customWidth="1"/>
    <col min="3601" max="3601" width="10.25" style="59" customWidth="1"/>
    <col min="3602" max="3602" width="10" style="59" bestFit="1" customWidth="1"/>
    <col min="3603" max="3603" width="10.75" style="59" customWidth="1"/>
    <col min="3604" max="3604" width="13.625" style="59" customWidth="1"/>
    <col min="3605" max="3605" width="8.125" style="59" bestFit="1" customWidth="1"/>
    <col min="3606" max="3606" width="8.375" style="59" bestFit="1" customWidth="1"/>
    <col min="3607" max="3840" width="9" style="59"/>
    <col min="3841" max="3841" width="31.75" style="59" customWidth="1"/>
    <col min="3842" max="3842" width="8.125" style="59" customWidth="1"/>
    <col min="3843" max="3843" width="6.75" style="59" customWidth="1"/>
    <col min="3844" max="3844" width="10.75" style="59" bestFit="1" customWidth="1"/>
    <col min="3845" max="3845" width="10.125" style="59" bestFit="1" customWidth="1"/>
    <col min="3846" max="3846" width="9.875" style="59" bestFit="1" customWidth="1"/>
    <col min="3847" max="3848" width="10" style="59" bestFit="1" customWidth="1"/>
    <col min="3849" max="3849" width="10.125" style="59" bestFit="1" customWidth="1"/>
    <col min="3850" max="3856" width="10" style="59" bestFit="1" customWidth="1"/>
    <col min="3857" max="3857" width="10.25" style="59" customWidth="1"/>
    <col min="3858" max="3858" width="10" style="59" bestFit="1" customWidth="1"/>
    <col min="3859" max="3859" width="10.75" style="59" customWidth="1"/>
    <col min="3860" max="3860" width="13.625" style="59" customWidth="1"/>
    <col min="3861" max="3861" width="8.125" style="59" bestFit="1" customWidth="1"/>
    <col min="3862" max="3862" width="8.375" style="59" bestFit="1" customWidth="1"/>
    <col min="3863" max="4096" width="9" style="59"/>
    <col min="4097" max="4097" width="31.75" style="59" customWidth="1"/>
    <col min="4098" max="4098" width="8.125" style="59" customWidth="1"/>
    <col min="4099" max="4099" width="6.75" style="59" customWidth="1"/>
    <col min="4100" max="4100" width="10.75" style="59" bestFit="1" customWidth="1"/>
    <col min="4101" max="4101" width="10.125" style="59" bestFit="1" customWidth="1"/>
    <col min="4102" max="4102" width="9.875" style="59" bestFit="1" customWidth="1"/>
    <col min="4103" max="4104" width="10" style="59" bestFit="1" customWidth="1"/>
    <col min="4105" max="4105" width="10.125" style="59" bestFit="1" customWidth="1"/>
    <col min="4106" max="4112" width="10" style="59" bestFit="1" customWidth="1"/>
    <col min="4113" max="4113" width="10.25" style="59" customWidth="1"/>
    <col min="4114" max="4114" width="10" style="59" bestFit="1" customWidth="1"/>
    <col min="4115" max="4115" width="10.75" style="59" customWidth="1"/>
    <col min="4116" max="4116" width="13.625" style="59" customWidth="1"/>
    <col min="4117" max="4117" width="8.125" style="59" bestFit="1" customWidth="1"/>
    <col min="4118" max="4118" width="8.375" style="59" bestFit="1" customWidth="1"/>
    <col min="4119" max="4352" width="9" style="59"/>
    <col min="4353" max="4353" width="31.75" style="59" customWidth="1"/>
    <col min="4354" max="4354" width="8.125" style="59" customWidth="1"/>
    <col min="4355" max="4355" width="6.75" style="59" customWidth="1"/>
    <col min="4356" max="4356" width="10.75" style="59" bestFit="1" customWidth="1"/>
    <col min="4357" max="4357" width="10.125" style="59" bestFit="1" customWidth="1"/>
    <col min="4358" max="4358" width="9.875" style="59" bestFit="1" customWidth="1"/>
    <col min="4359" max="4360" width="10" style="59" bestFit="1" customWidth="1"/>
    <col min="4361" max="4361" width="10.125" style="59" bestFit="1" customWidth="1"/>
    <col min="4362" max="4368" width="10" style="59" bestFit="1" customWidth="1"/>
    <col min="4369" max="4369" width="10.25" style="59" customWidth="1"/>
    <col min="4370" max="4370" width="10" style="59" bestFit="1" customWidth="1"/>
    <col min="4371" max="4371" width="10.75" style="59" customWidth="1"/>
    <col min="4372" max="4372" width="13.625" style="59" customWidth="1"/>
    <col min="4373" max="4373" width="8.125" style="59" bestFit="1" customWidth="1"/>
    <col min="4374" max="4374" width="8.375" style="59" bestFit="1" customWidth="1"/>
    <col min="4375" max="4608" width="9" style="59"/>
    <col min="4609" max="4609" width="31.75" style="59" customWidth="1"/>
    <col min="4610" max="4610" width="8.125" style="59" customWidth="1"/>
    <col min="4611" max="4611" width="6.75" style="59" customWidth="1"/>
    <col min="4612" max="4612" width="10.75" style="59" bestFit="1" customWidth="1"/>
    <col min="4613" max="4613" width="10.125" style="59" bestFit="1" customWidth="1"/>
    <col min="4614" max="4614" width="9.875" style="59" bestFit="1" customWidth="1"/>
    <col min="4615" max="4616" width="10" style="59" bestFit="1" customWidth="1"/>
    <col min="4617" max="4617" width="10.125" style="59" bestFit="1" customWidth="1"/>
    <col min="4618" max="4624" width="10" style="59" bestFit="1" customWidth="1"/>
    <col min="4625" max="4625" width="10.25" style="59" customWidth="1"/>
    <col min="4626" max="4626" width="10" style="59" bestFit="1" customWidth="1"/>
    <col min="4627" max="4627" width="10.75" style="59" customWidth="1"/>
    <col min="4628" max="4628" width="13.625" style="59" customWidth="1"/>
    <col min="4629" max="4629" width="8.125" style="59" bestFit="1" customWidth="1"/>
    <col min="4630" max="4630" width="8.375" style="59" bestFit="1" customWidth="1"/>
    <col min="4631" max="4864" width="9" style="59"/>
    <col min="4865" max="4865" width="31.75" style="59" customWidth="1"/>
    <col min="4866" max="4866" width="8.125" style="59" customWidth="1"/>
    <col min="4867" max="4867" width="6.75" style="59" customWidth="1"/>
    <col min="4868" max="4868" width="10.75" style="59" bestFit="1" customWidth="1"/>
    <col min="4869" max="4869" width="10.125" style="59" bestFit="1" customWidth="1"/>
    <col min="4870" max="4870" width="9.875" style="59" bestFit="1" customWidth="1"/>
    <col min="4871" max="4872" width="10" style="59" bestFit="1" customWidth="1"/>
    <col min="4873" max="4873" width="10.125" style="59" bestFit="1" customWidth="1"/>
    <col min="4874" max="4880" width="10" style="59" bestFit="1" customWidth="1"/>
    <col min="4881" max="4881" width="10.25" style="59" customWidth="1"/>
    <col min="4882" max="4882" width="10" style="59" bestFit="1" customWidth="1"/>
    <col min="4883" max="4883" width="10.75" style="59" customWidth="1"/>
    <col min="4884" max="4884" width="13.625" style="59" customWidth="1"/>
    <col min="4885" max="4885" width="8.125" style="59" bestFit="1" customWidth="1"/>
    <col min="4886" max="4886" width="8.375" style="59" bestFit="1" customWidth="1"/>
    <col min="4887" max="5120" width="9" style="59"/>
    <col min="5121" max="5121" width="31.75" style="59" customWidth="1"/>
    <col min="5122" max="5122" width="8.125" style="59" customWidth="1"/>
    <col min="5123" max="5123" width="6.75" style="59" customWidth="1"/>
    <col min="5124" max="5124" width="10.75" style="59" bestFit="1" customWidth="1"/>
    <col min="5125" max="5125" width="10.125" style="59" bestFit="1" customWidth="1"/>
    <col min="5126" max="5126" width="9.875" style="59" bestFit="1" customWidth="1"/>
    <col min="5127" max="5128" width="10" style="59" bestFit="1" customWidth="1"/>
    <col min="5129" max="5129" width="10.125" style="59" bestFit="1" customWidth="1"/>
    <col min="5130" max="5136" width="10" style="59" bestFit="1" customWidth="1"/>
    <col min="5137" max="5137" width="10.25" style="59" customWidth="1"/>
    <col min="5138" max="5138" width="10" style="59" bestFit="1" customWidth="1"/>
    <col min="5139" max="5139" width="10.75" style="59" customWidth="1"/>
    <col min="5140" max="5140" width="13.625" style="59" customWidth="1"/>
    <col min="5141" max="5141" width="8.125" style="59" bestFit="1" customWidth="1"/>
    <col min="5142" max="5142" width="8.375" style="59" bestFit="1" customWidth="1"/>
    <col min="5143" max="5376" width="9" style="59"/>
    <col min="5377" max="5377" width="31.75" style="59" customWidth="1"/>
    <col min="5378" max="5378" width="8.125" style="59" customWidth="1"/>
    <col min="5379" max="5379" width="6.75" style="59" customWidth="1"/>
    <col min="5380" max="5380" width="10.75" style="59" bestFit="1" customWidth="1"/>
    <col min="5381" max="5381" width="10.125" style="59" bestFit="1" customWidth="1"/>
    <col min="5382" max="5382" width="9.875" style="59" bestFit="1" customWidth="1"/>
    <col min="5383" max="5384" width="10" style="59" bestFit="1" customWidth="1"/>
    <col min="5385" max="5385" width="10.125" style="59" bestFit="1" customWidth="1"/>
    <col min="5386" max="5392" width="10" style="59" bestFit="1" customWidth="1"/>
    <col min="5393" max="5393" width="10.25" style="59" customWidth="1"/>
    <col min="5394" max="5394" width="10" style="59" bestFit="1" customWidth="1"/>
    <col min="5395" max="5395" width="10.75" style="59" customWidth="1"/>
    <col min="5396" max="5396" width="13.625" style="59" customWidth="1"/>
    <col min="5397" max="5397" width="8.125" style="59" bestFit="1" customWidth="1"/>
    <col min="5398" max="5398" width="8.375" style="59" bestFit="1" customWidth="1"/>
    <col min="5399" max="5632" width="9" style="59"/>
    <col min="5633" max="5633" width="31.75" style="59" customWidth="1"/>
    <col min="5634" max="5634" width="8.125" style="59" customWidth="1"/>
    <col min="5635" max="5635" width="6.75" style="59" customWidth="1"/>
    <col min="5636" max="5636" width="10.75" style="59" bestFit="1" customWidth="1"/>
    <col min="5637" max="5637" width="10.125" style="59" bestFit="1" customWidth="1"/>
    <col min="5638" max="5638" width="9.875" style="59" bestFit="1" customWidth="1"/>
    <col min="5639" max="5640" width="10" style="59" bestFit="1" customWidth="1"/>
    <col min="5641" max="5641" width="10.125" style="59" bestFit="1" customWidth="1"/>
    <col min="5642" max="5648" width="10" style="59" bestFit="1" customWidth="1"/>
    <col min="5649" max="5649" width="10.25" style="59" customWidth="1"/>
    <col min="5650" max="5650" width="10" style="59" bestFit="1" customWidth="1"/>
    <col min="5651" max="5651" width="10.75" style="59" customWidth="1"/>
    <col min="5652" max="5652" width="13.625" style="59" customWidth="1"/>
    <col min="5653" max="5653" width="8.125" style="59" bestFit="1" customWidth="1"/>
    <col min="5654" max="5654" width="8.375" style="59" bestFit="1" customWidth="1"/>
    <col min="5655" max="5888" width="9" style="59"/>
    <col min="5889" max="5889" width="31.75" style="59" customWidth="1"/>
    <col min="5890" max="5890" width="8.125" style="59" customWidth="1"/>
    <col min="5891" max="5891" width="6.75" style="59" customWidth="1"/>
    <col min="5892" max="5892" width="10.75" style="59" bestFit="1" customWidth="1"/>
    <col min="5893" max="5893" width="10.125" style="59" bestFit="1" customWidth="1"/>
    <col min="5894" max="5894" width="9.875" style="59" bestFit="1" customWidth="1"/>
    <col min="5895" max="5896" width="10" style="59" bestFit="1" customWidth="1"/>
    <col min="5897" max="5897" width="10.125" style="59" bestFit="1" customWidth="1"/>
    <col min="5898" max="5904" width="10" style="59" bestFit="1" customWidth="1"/>
    <col min="5905" max="5905" width="10.25" style="59" customWidth="1"/>
    <col min="5906" max="5906" width="10" style="59" bestFit="1" customWidth="1"/>
    <col min="5907" max="5907" width="10.75" style="59" customWidth="1"/>
    <col min="5908" max="5908" width="13.625" style="59" customWidth="1"/>
    <col min="5909" max="5909" width="8.125" style="59" bestFit="1" customWidth="1"/>
    <col min="5910" max="5910" width="8.375" style="59" bestFit="1" customWidth="1"/>
    <col min="5911" max="6144" width="9" style="59"/>
    <col min="6145" max="6145" width="31.75" style="59" customWidth="1"/>
    <col min="6146" max="6146" width="8.125" style="59" customWidth="1"/>
    <col min="6147" max="6147" width="6.75" style="59" customWidth="1"/>
    <col min="6148" max="6148" width="10.75" style="59" bestFit="1" customWidth="1"/>
    <col min="6149" max="6149" width="10.125" style="59" bestFit="1" customWidth="1"/>
    <col min="6150" max="6150" width="9.875" style="59" bestFit="1" customWidth="1"/>
    <col min="6151" max="6152" width="10" style="59" bestFit="1" customWidth="1"/>
    <col min="6153" max="6153" width="10.125" style="59" bestFit="1" customWidth="1"/>
    <col min="6154" max="6160" width="10" style="59" bestFit="1" customWidth="1"/>
    <col min="6161" max="6161" width="10.25" style="59" customWidth="1"/>
    <col min="6162" max="6162" width="10" style="59" bestFit="1" customWidth="1"/>
    <col min="6163" max="6163" width="10.75" style="59" customWidth="1"/>
    <col min="6164" max="6164" width="13.625" style="59" customWidth="1"/>
    <col min="6165" max="6165" width="8.125" style="59" bestFit="1" customWidth="1"/>
    <col min="6166" max="6166" width="8.375" style="59" bestFit="1" customWidth="1"/>
    <col min="6167" max="6400" width="9" style="59"/>
    <col min="6401" max="6401" width="31.75" style="59" customWidth="1"/>
    <col min="6402" max="6402" width="8.125" style="59" customWidth="1"/>
    <col min="6403" max="6403" width="6.75" style="59" customWidth="1"/>
    <col min="6404" max="6404" width="10.75" style="59" bestFit="1" customWidth="1"/>
    <col min="6405" max="6405" width="10.125" style="59" bestFit="1" customWidth="1"/>
    <col min="6406" max="6406" width="9.875" style="59" bestFit="1" customWidth="1"/>
    <col min="6407" max="6408" width="10" style="59" bestFit="1" customWidth="1"/>
    <col min="6409" max="6409" width="10.125" style="59" bestFit="1" customWidth="1"/>
    <col min="6410" max="6416" width="10" style="59" bestFit="1" customWidth="1"/>
    <col min="6417" max="6417" width="10.25" style="59" customWidth="1"/>
    <col min="6418" max="6418" width="10" style="59" bestFit="1" customWidth="1"/>
    <col min="6419" max="6419" width="10.75" style="59" customWidth="1"/>
    <col min="6420" max="6420" width="13.625" style="59" customWidth="1"/>
    <col min="6421" max="6421" width="8.125" style="59" bestFit="1" customWidth="1"/>
    <col min="6422" max="6422" width="8.375" style="59" bestFit="1" customWidth="1"/>
    <col min="6423" max="6656" width="9" style="59"/>
    <col min="6657" max="6657" width="31.75" style="59" customWidth="1"/>
    <col min="6658" max="6658" width="8.125" style="59" customWidth="1"/>
    <col min="6659" max="6659" width="6.75" style="59" customWidth="1"/>
    <col min="6660" max="6660" width="10.75" style="59" bestFit="1" customWidth="1"/>
    <col min="6661" max="6661" width="10.125" style="59" bestFit="1" customWidth="1"/>
    <col min="6662" max="6662" width="9.875" style="59" bestFit="1" customWidth="1"/>
    <col min="6663" max="6664" width="10" style="59" bestFit="1" customWidth="1"/>
    <col min="6665" max="6665" width="10.125" style="59" bestFit="1" customWidth="1"/>
    <col min="6666" max="6672" width="10" style="59" bestFit="1" customWidth="1"/>
    <col min="6673" max="6673" width="10.25" style="59" customWidth="1"/>
    <col min="6674" max="6674" width="10" style="59" bestFit="1" customWidth="1"/>
    <col min="6675" max="6675" width="10.75" style="59" customWidth="1"/>
    <col min="6676" max="6676" width="13.625" style="59" customWidth="1"/>
    <col min="6677" max="6677" width="8.125" style="59" bestFit="1" customWidth="1"/>
    <col min="6678" max="6678" width="8.375" style="59" bestFit="1" customWidth="1"/>
    <col min="6679" max="6912" width="9" style="59"/>
    <col min="6913" max="6913" width="31.75" style="59" customWidth="1"/>
    <col min="6914" max="6914" width="8.125" style="59" customWidth="1"/>
    <col min="6915" max="6915" width="6.75" style="59" customWidth="1"/>
    <col min="6916" max="6916" width="10.75" style="59" bestFit="1" customWidth="1"/>
    <col min="6917" max="6917" width="10.125" style="59" bestFit="1" customWidth="1"/>
    <col min="6918" max="6918" width="9.875" style="59" bestFit="1" customWidth="1"/>
    <col min="6919" max="6920" width="10" style="59" bestFit="1" customWidth="1"/>
    <col min="6921" max="6921" width="10.125" style="59" bestFit="1" customWidth="1"/>
    <col min="6922" max="6928" width="10" style="59" bestFit="1" customWidth="1"/>
    <col min="6929" max="6929" width="10.25" style="59" customWidth="1"/>
    <col min="6930" max="6930" width="10" style="59" bestFit="1" customWidth="1"/>
    <col min="6931" max="6931" width="10.75" style="59" customWidth="1"/>
    <col min="6932" max="6932" width="13.625" style="59" customWidth="1"/>
    <col min="6933" max="6933" width="8.125" style="59" bestFit="1" customWidth="1"/>
    <col min="6934" max="6934" width="8.375" style="59" bestFit="1" customWidth="1"/>
    <col min="6935" max="7168" width="9" style="59"/>
    <col min="7169" max="7169" width="31.75" style="59" customWidth="1"/>
    <col min="7170" max="7170" width="8.125" style="59" customWidth="1"/>
    <col min="7171" max="7171" width="6.75" style="59" customWidth="1"/>
    <col min="7172" max="7172" width="10.75" style="59" bestFit="1" customWidth="1"/>
    <col min="7173" max="7173" width="10.125" style="59" bestFit="1" customWidth="1"/>
    <col min="7174" max="7174" width="9.875" style="59" bestFit="1" customWidth="1"/>
    <col min="7175" max="7176" width="10" style="59" bestFit="1" customWidth="1"/>
    <col min="7177" max="7177" width="10.125" style="59" bestFit="1" customWidth="1"/>
    <col min="7178" max="7184" width="10" style="59" bestFit="1" customWidth="1"/>
    <col min="7185" max="7185" width="10.25" style="59" customWidth="1"/>
    <col min="7186" max="7186" width="10" style="59" bestFit="1" customWidth="1"/>
    <col min="7187" max="7187" width="10.75" style="59" customWidth="1"/>
    <col min="7188" max="7188" width="13.625" style="59" customWidth="1"/>
    <col min="7189" max="7189" width="8.125" style="59" bestFit="1" customWidth="1"/>
    <col min="7190" max="7190" width="8.375" style="59" bestFit="1" customWidth="1"/>
    <col min="7191" max="7424" width="9" style="59"/>
    <col min="7425" max="7425" width="31.75" style="59" customWidth="1"/>
    <col min="7426" max="7426" width="8.125" style="59" customWidth="1"/>
    <col min="7427" max="7427" width="6.75" style="59" customWidth="1"/>
    <col min="7428" max="7428" width="10.75" style="59" bestFit="1" customWidth="1"/>
    <col min="7429" max="7429" width="10.125" style="59" bestFit="1" customWidth="1"/>
    <col min="7430" max="7430" width="9.875" style="59" bestFit="1" customWidth="1"/>
    <col min="7431" max="7432" width="10" style="59" bestFit="1" customWidth="1"/>
    <col min="7433" max="7433" width="10.125" style="59" bestFit="1" customWidth="1"/>
    <col min="7434" max="7440" width="10" style="59" bestFit="1" customWidth="1"/>
    <col min="7441" max="7441" width="10.25" style="59" customWidth="1"/>
    <col min="7442" max="7442" width="10" style="59" bestFit="1" customWidth="1"/>
    <col min="7443" max="7443" width="10.75" style="59" customWidth="1"/>
    <col min="7444" max="7444" width="13.625" style="59" customWidth="1"/>
    <col min="7445" max="7445" width="8.125" style="59" bestFit="1" customWidth="1"/>
    <col min="7446" max="7446" width="8.375" style="59" bestFit="1" customWidth="1"/>
    <col min="7447" max="7680" width="9" style="59"/>
    <col min="7681" max="7681" width="31.75" style="59" customWidth="1"/>
    <col min="7682" max="7682" width="8.125" style="59" customWidth="1"/>
    <col min="7683" max="7683" width="6.75" style="59" customWidth="1"/>
    <col min="7684" max="7684" width="10.75" style="59" bestFit="1" customWidth="1"/>
    <col min="7685" max="7685" width="10.125" style="59" bestFit="1" customWidth="1"/>
    <col min="7686" max="7686" width="9.875" style="59" bestFit="1" customWidth="1"/>
    <col min="7687" max="7688" width="10" style="59" bestFit="1" customWidth="1"/>
    <col min="7689" max="7689" width="10.125" style="59" bestFit="1" customWidth="1"/>
    <col min="7690" max="7696" width="10" style="59" bestFit="1" customWidth="1"/>
    <col min="7697" max="7697" width="10.25" style="59" customWidth="1"/>
    <col min="7698" max="7698" width="10" style="59" bestFit="1" customWidth="1"/>
    <col min="7699" max="7699" width="10.75" style="59" customWidth="1"/>
    <col min="7700" max="7700" width="13.625" style="59" customWidth="1"/>
    <col min="7701" max="7701" width="8.125" style="59" bestFit="1" customWidth="1"/>
    <col min="7702" max="7702" width="8.375" style="59" bestFit="1" customWidth="1"/>
    <col min="7703" max="7936" width="9" style="59"/>
    <col min="7937" max="7937" width="31.75" style="59" customWidth="1"/>
    <col min="7938" max="7938" width="8.125" style="59" customWidth="1"/>
    <col min="7939" max="7939" width="6.75" style="59" customWidth="1"/>
    <col min="7940" max="7940" width="10.75" style="59" bestFit="1" customWidth="1"/>
    <col min="7941" max="7941" width="10.125" style="59" bestFit="1" customWidth="1"/>
    <col min="7942" max="7942" width="9.875" style="59" bestFit="1" customWidth="1"/>
    <col min="7943" max="7944" width="10" style="59" bestFit="1" customWidth="1"/>
    <col min="7945" max="7945" width="10.125" style="59" bestFit="1" customWidth="1"/>
    <col min="7946" max="7952" width="10" style="59" bestFit="1" customWidth="1"/>
    <col min="7953" max="7953" width="10.25" style="59" customWidth="1"/>
    <col min="7954" max="7954" width="10" style="59" bestFit="1" customWidth="1"/>
    <col min="7955" max="7955" width="10.75" style="59" customWidth="1"/>
    <col min="7956" max="7956" width="13.625" style="59" customWidth="1"/>
    <col min="7957" max="7957" width="8.125" style="59" bestFit="1" customWidth="1"/>
    <col min="7958" max="7958" width="8.375" style="59" bestFit="1" customWidth="1"/>
    <col min="7959" max="8192" width="9" style="59"/>
    <col min="8193" max="8193" width="31.75" style="59" customWidth="1"/>
    <col min="8194" max="8194" width="8.125" style="59" customWidth="1"/>
    <col min="8195" max="8195" width="6.75" style="59" customWidth="1"/>
    <col min="8196" max="8196" width="10.75" style="59" bestFit="1" customWidth="1"/>
    <col min="8197" max="8197" width="10.125" style="59" bestFit="1" customWidth="1"/>
    <col min="8198" max="8198" width="9.875" style="59" bestFit="1" customWidth="1"/>
    <col min="8199" max="8200" width="10" style="59" bestFit="1" customWidth="1"/>
    <col min="8201" max="8201" width="10.125" style="59" bestFit="1" customWidth="1"/>
    <col min="8202" max="8208" width="10" style="59" bestFit="1" customWidth="1"/>
    <col min="8209" max="8209" width="10.25" style="59" customWidth="1"/>
    <col min="8210" max="8210" width="10" style="59" bestFit="1" customWidth="1"/>
    <col min="8211" max="8211" width="10.75" style="59" customWidth="1"/>
    <col min="8212" max="8212" width="13.625" style="59" customWidth="1"/>
    <col min="8213" max="8213" width="8.125" style="59" bestFit="1" customWidth="1"/>
    <col min="8214" max="8214" width="8.375" style="59" bestFit="1" customWidth="1"/>
    <col min="8215" max="8448" width="9" style="59"/>
    <col min="8449" max="8449" width="31.75" style="59" customWidth="1"/>
    <col min="8450" max="8450" width="8.125" style="59" customWidth="1"/>
    <col min="8451" max="8451" width="6.75" style="59" customWidth="1"/>
    <col min="8452" max="8452" width="10.75" style="59" bestFit="1" customWidth="1"/>
    <col min="8453" max="8453" width="10.125" style="59" bestFit="1" customWidth="1"/>
    <col min="8454" max="8454" width="9.875" style="59" bestFit="1" customWidth="1"/>
    <col min="8455" max="8456" width="10" style="59" bestFit="1" customWidth="1"/>
    <col min="8457" max="8457" width="10.125" style="59" bestFit="1" customWidth="1"/>
    <col min="8458" max="8464" width="10" style="59" bestFit="1" customWidth="1"/>
    <col min="8465" max="8465" width="10.25" style="59" customWidth="1"/>
    <col min="8466" max="8466" width="10" style="59" bestFit="1" customWidth="1"/>
    <col min="8467" max="8467" width="10.75" style="59" customWidth="1"/>
    <col min="8468" max="8468" width="13.625" style="59" customWidth="1"/>
    <col min="8469" max="8469" width="8.125" style="59" bestFit="1" customWidth="1"/>
    <col min="8470" max="8470" width="8.375" style="59" bestFit="1" customWidth="1"/>
    <col min="8471" max="8704" width="9" style="59"/>
    <col min="8705" max="8705" width="31.75" style="59" customWidth="1"/>
    <col min="8706" max="8706" width="8.125" style="59" customWidth="1"/>
    <col min="8707" max="8707" width="6.75" style="59" customWidth="1"/>
    <col min="8708" max="8708" width="10.75" style="59" bestFit="1" customWidth="1"/>
    <col min="8709" max="8709" width="10.125" style="59" bestFit="1" customWidth="1"/>
    <col min="8710" max="8710" width="9.875" style="59" bestFit="1" customWidth="1"/>
    <col min="8711" max="8712" width="10" style="59" bestFit="1" customWidth="1"/>
    <col min="8713" max="8713" width="10.125" style="59" bestFit="1" customWidth="1"/>
    <col min="8714" max="8720" width="10" style="59" bestFit="1" customWidth="1"/>
    <col min="8721" max="8721" width="10.25" style="59" customWidth="1"/>
    <col min="8722" max="8722" width="10" style="59" bestFit="1" customWidth="1"/>
    <col min="8723" max="8723" width="10.75" style="59" customWidth="1"/>
    <col min="8724" max="8724" width="13.625" style="59" customWidth="1"/>
    <col min="8725" max="8725" width="8.125" style="59" bestFit="1" customWidth="1"/>
    <col min="8726" max="8726" width="8.375" style="59" bestFit="1" customWidth="1"/>
    <col min="8727" max="8960" width="9" style="59"/>
    <col min="8961" max="8961" width="31.75" style="59" customWidth="1"/>
    <col min="8962" max="8962" width="8.125" style="59" customWidth="1"/>
    <col min="8963" max="8963" width="6.75" style="59" customWidth="1"/>
    <col min="8964" max="8964" width="10.75" style="59" bestFit="1" customWidth="1"/>
    <col min="8965" max="8965" width="10.125" style="59" bestFit="1" customWidth="1"/>
    <col min="8966" max="8966" width="9.875" style="59" bestFit="1" customWidth="1"/>
    <col min="8967" max="8968" width="10" style="59" bestFit="1" customWidth="1"/>
    <col min="8969" max="8969" width="10.125" style="59" bestFit="1" customWidth="1"/>
    <col min="8970" max="8976" width="10" style="59" bestFit="1" customWidth="1"/>
    <col min="8977" max="8977" width="10.25" style="59" customWidth="1"/>
    <col min="8978" max="8978" width="10" style="59" bestFit="1" customWidth="1"/>
    <col min="8979" max="8979" width="10.75" style="59" customWidth="1"/>
    <col min="8980" max="8980" width="13.625" style="59" customWidth="1"/>
    <col min="8981" max="8981" width="8.125" style="59" bestFit="1" customWidth="1"/>
    <col min="8982" max="8982" width="8.375" style="59" bestFit="1" customWidth="1"/>
    <col min="8983" max="9216" width="9" style="59"/>
    <col min="9217" max="9217" width="31.75" style="59" customWidth="1"/>
    <col min="9218" max="9218" width="8.125" style="59" customWidth="1"/>
    <col min="9219" max="9219" width="6.75" style="59" customWidth="1"/>
    <col min="9220" max="9220" width="10.75" style="59" bestFit="1" customWidth="1"/>
    <col min="9221" max="9221" width="10.125" style="59" bestFit="1" customWidth="1"/>
    <col min="9222" max="9222" width="9.875" style="59" bestFit="1" customWidth="1"/>
    <col min="9223" max="9224" width="10" style="59" bestFit="1" customWidth="1"/>
    <col min="9225" max="9225" width="10.125" style="59" bestFit="1" customWidth="1"/>
    <col min="9226" max="9232" width="10" style="59" bestFit="1" customWidth="1"/>
    <col min="9233" max="9233" width="10.25" style="59" customWidth="1"/>
    <col min="9234" max="9234" width="10" style="59" bestFit="1" customWidth="1"/>
    <col min="9235" max="9235" width="10.75" style="59" customWidth="1"/>
    <col min="9236" max="9236" width="13.625" style="59" customWidth="1"/>
    <col min="9237" max="9237" width="8.125" style="59" bestFit="1" customWidth="1"/>
    <col min="9238" max="9238" width="8.375" style="59" bestFit="1" customWidth="1"/>
    <col min="9239" max="9472" width="9" style="59"/>
    <col min="9473" max="9473" width="31.75" style="59" customWidth="1"/>
    <col min="9474" max="9474" width="8.125" style="59" customWidth="1"/>
    <col min="9475" max="9475" width="6.75" style="59" customWidth="1"/>
    <col min="9476" max="9476" width="10.75" style="59" bestFit="1" customWidth="1"/>
    <col min="9477" max="9477" width="10.125" style="59" bestFit="1" customWidth="1"/>
    <col min="9478" max="9478" width="9.875" style="59" bestFit="1" customWidth="1"/>
    <col min="9479" max="9480" width="10" style="59" bestFit="1" customWidth="1"/>
    <col min="9481" max="9481" width="10.125" style="59" bestFit="1" customWidth="1"/>
    <col min="9482" max="9488" width="10" style="59" bestFit="1" customWidth="1"/>
    <col min="9489" max="9489" width="10.25" style="59" customWidth="1"/>
    <col min="9490" max="9490" width="10" style="59" bestFit="1" customWidth="1"/>
    <col min="9491" max="9491" width="10.75" style="59" customWidth="1"/>
    <col min="9492" max="9492" width="13.625" style="59" customWidth="1"/>
    <col min="9493" max="9493" width="8.125" style="59" bestFit="1" customWidth="1"/>
    <col min="9494" max="9494" width="8.375" style="59" bestFit="1" customWidth="1"/>
    <col min="9495" max="9728" width="9" style="59"/>
    <col min="9729" max="9729" width="31.75" style="59" customWidth="1"/>
    <col min="9730" max="9730" width="8.125" style="59" customWidth="1"/>
    <col min="9731" max="9731" width="6.75" style="59" customWidth="1"/>
    <col min="9732" max="9732" width="10.75" style="59" bestFit="1" customWidth="1"/>
    <col min="9733" max="9733" width="10.125" style="59" bestFit="1" customWidth="1"/>
    <col min="9734" max="9734" width="9.875" style="59" bestFit="1" customWidth="1"/>
    <col min="9735" max="9736" width="10" style="59" bestFit="1" customWidth="1"/>
    <col min="9737" max="9737" width="10.125" style="59" bestFit="1" customWidth="1"/>
    <col min="9738" max="9744" width="10" style="59" bestFit="1" customWidth="1"/>
    <col min="9745" max="9745" width="10.25" style="59" customWidth="1"/>
    <col min="9746" max="9746" width="10" style="59" bestFit="1" customWidth="1"/>
    <col min="9747" max="9747" width="10.75" style="59" customWidth="1"/>
    <col min="9748" max="9748" width="13.625" style="59" customWidth="1"/>
    <col min="9749" max="9749" width="8.125" style="59" bestFit="1" customWidth="1"/>
    <col min="9750" max="9750" width="8.375" style="59" bestFit="1" customWidth="1"/>
    <col min="9751" max="9984" width="9" style="59"/>
    <col min="9985" max="9985" width="31.75" style="59" customWidth="1"/>
    <col min="9986" max="9986" width="8.125" style="59" customWidth="1"/>
    <col min="9987" max="9987" width="6.75" style="59" customWidth="1"/>
    <col min="9988" max="9988" width="10.75" style="59" bestFit="1" customWidth="1"/>
    <col min="9989" max="9989" width="10.125" style="59" bestFit="1" customWidth="1"/>
    <col min="9990" max="9990" width="9.875" style="59" bestFit="1" customWidth="1"/>
    <col min="9991" max="9992" width="10" style="59" bestFit="1" customWidth="1"/>
    <col min="9993" max="9993" width="10.125" style="59" bestFit="1" customWidth="1"/>
    <col min="9994" max="10000" width="10" style="59" bestFit="1" customWidth="1"/>
    <col min="10001" max="10001" width="10.25" style="59" customWidth="1"/>
    <col min="10002" max="10002" width="10" style="59" bestFit="1" customWidth="1"/>
    <col min="10003" max="10003" width="10.75" style="59" customWidth="1"/>
    <col min="10004" max="10004" width="13.625" style="59" customWidth="1"/>
    <col min="10005" max="10005" width="8.125" style="59" bestFit="1" customWidth="1"/>
    <col min="10006" max="10006" width="8.375" style="59" bestFit="1" customWidth="1"/>
    <col min="10007" max="10240" width="9" style="59"/>
    <col min="10241" max="10241" width="31.75" style="59" customWidth="1"/>
    <col min="10242" max="10242" width="8.125" style="59" customWidth="1"/>
    <col min="10243" max="10243" width="6.75" style="59" customWidth="1"/>
    <col min="10244" max="10244" width="10.75" style="59" bestFit="1" customWidth="1"/>
    <col min="10245" max="10245" width="10.125" style="59" bestFit="1" customWidth="1"/>
    <col min="10246" max="10246" width="9.875" style="59" bestFit="1" customWidth="1"/>
    <col min="10247" max="10248" width="10" style="59" bestFit="1" customWidth="1"/>
    <col min="10249" max="10249" width="10.125" style="59" bestFit="1" customWidth="1"/>
    <col min="10250" max="10256" width="10" style="59" bestFit="1" customWidth="1"/>
    <col min="10257" max="10257" width="10.25" style="59" customWidth="1"/>
    <col min="10258" max="10258" width="10" style="59" bestFit="1" customWidth="1"/>
    <col min="10259" max="10259" width="10.75" style="59" customWidth="1"/>
    <col min="10260" max="10260" width="13.625" style="59" customWidth="1"/>
    <col min="10261" max="10261" width="8.125" style="59" bestFit="1" customWidth="1"/>
    <col min="10262" max="10262" width="8.375" style="59" bestFit="1" customWidth="1"/>
    <col min="10263" max="10496" width="9" style="59"/>
    <col min="10497" max="10497" width="31.75" style="59" customWidth="1"/>
    <col min="10498" max="10498" width="8.125" style="59" customWidth="1"/>
    <col min="10499" max="10499" width="6.75" style="59" customWidth="1"/>
    <col min="10500" max="10500" width="10.75" style="59" bestFit="1" customWidth="1"/>
    <col min="10501" max="10501" width="10.125" style="59" bestFit="1" customWidth="1"/>
    <col min="10502" max="10502" width="9.875" style="59" bestFit="1" customWidth="1"/>
    <col min="10503" max="10504" width="10" style="59" bestFit="1" customWidth="1"/>
    <col min="10505" max="10505" width="10.125" style="59" bestFit="1" customWidth="1"/>
    <col min="10506" max="10512" width="10" style="59" bestFit="1" customWidth="1"/>
    <col min="10513" max="10513" width="10.25" style="59" customWidth="1"/>
    <col min="10514" max="10514" width="10" style="59" bestFit="1" customWidth="1"/>
    <col min="10515" max="10515" width="10.75" style="59" customWidth="1"/>
    <col min="10516" max="10516" width="13.625" style="59" customWidth="1"/>
    <col min="10517" max="10517" width="8.125" style="59" bestFit="1" customWidth="1"/>
    <col min="10518" max="10518" width="8.375" style="59" bestFit="1" customWidth="1"/>
    <col min="10519" max="10752" width="9" style="59"/>
    <col min="10753" max="10753" width="31.75" style="59" customWidth="1"/>
    <col min="10754" max="10754" width="8.125" style="59" customWidth="1"/>
    <col min="10755" max="10755" width="6.75" style="59" customWidth="1"/>
    <col min="10756" max="10756" width="10.75" style="59" bestFit="1" customWidth="1"/>
    <col min="10757" max="10757" width="10.125" style="59" bestFit="1" customWidth="1"/>
    <col min="10758" max="10758" width="9.875" style="59" bestFit="1" customWidth="1"/>
    <col min="10759" max="10760" width="10" style="59" bestFit="1" customWidth="1"/>
    <col min="10761" max="10761" width="10.125" style="59" bestFit="1" customWidth="1"/>
    <col min="10762" max="10768" width="10" style="59" bestFit="1" customWidth="1"/>
    <col min="10769" max="10769" width="10.25" style="59" customWidth="1"/>
    <col min="10770" max="10770" width="10" style="59" bestFit="1" customWidth="1"/>
    <col min="10771" max="10771" width="10.75" style="59" customWidth="1"/>
    <col min="10772" max="10772" width="13.625" style="59" customWidth="1"/>
    <col min="10773" max="10773" width="8.125" style="59" bestFit="1" customWidth="1"/>
    <col min="10774" max="10774" width="8.375" style="59" bestFit="1" customWidth="1"/>
    <col min="10775" max="11008" width="9" style="59"/>
    <col min="11009" max="11009" width="31.75" style="59" customWidth="1"/>
    <col min="11010" max="11010" width="8.125" style="59" customWidth="1"/>
    <col min="11011" max="11011" width="6.75" style="59" customWidth="1"/>
    <col min="11012" max="11012" width="10.75" style="59" bestFit="1" customWidth="1"/>
    <col min="11013" max="11013" width="10.125" style="59" bestFit="1" customWidth="1"/>
    <col min="11014" max="11014" width="9.875" style="59" bestFit="1" customWidth="1"/>
    <col min="11015" max="11016" width="10" style="59" bestFit="1" customWidth="1"/>
    <col min="11017" max="11017" width="10.125" style="59" bestFit="1" customWidth="1"/>
    <col min="11018" max="11024" width="10" style="59" bestFit="1" customWidth="1"/>
    <col min="11025" max="11025" width="10.25" style="59" customWidth="1"/>
    <col min="11026" max="11026" width="10" style="59" bestFit="1" customWidth="1"/>
    <col min="11027" max="11027" width="10.75" style="59" customWidth="1"/>
    <col min="11028" max="11028" width="13.625" style="59" customWidth="1"/>
    <col min="11029" max="11029" width="8.125" style="59" bestFit="1" customWidth="1"/>
    <col min="11030" max="11030" width="8.375" style="59" bestFit="1" customWidth="1"/>
    <col min="11031" max="11264" width="9" style="59"/>
    <col min="11265" max="11265" width="31.75" style="59" customWidth="1"/>
    <col min="11266" max="11266" width="8.125" style="59" customWidth="1"/>
    <col min="11267" max="11267" width="6.75" style="59" customWidth="1"/>
    <col min="11268" max="11268" width="10.75" style="59" bestFit="1" customWidth="1"/>
    <col min="11269" max="11269" width="10.125" style="59" bestFit="1" customWidth="1"/>
    <col min="11270" max="11270" width="9.875" style="59" bestFit="1" customWidth="1"/>
    <col min="11271" max="11272" width="10" style="59" bestFit="1" customWidth="1"/>
    <col min="11273" max="11273" width="10.125" style="59" bestFit="1" customWidth="1"/>
    <col min="11274" max="11280" width="10" style="59" bestFit="1" customWidth="1"/>
    <col min="11281" max="11281" width="10.25" style="59" customWidth="1"/>
    <col min="11282" max="11282" width="10" style="59" bestFit="1" customWidth="1"/>
    <col min="11283" max="11283" width="10.75" style="59" customWidth="1"/>
    <col min="11284" max="11284" width="13.625" style="59" customWidth="1"/>
    <col min="11285" max="11285" width="8.125" style="59" bestFit="1" customWidth="1"/>
    <col min="11286" max="11286" width="8.375" style="59" bestFit="1" customWidth="1"/>
    <col min="11287" max="11520" width="9" style="59"/>
    <col min="11521" max="11521" width="31.75" style="59" customWidth="1"/>
    <col min="11522" max="11522" width="8.125" style="59" customWidth="1"/>
    <col min="11523" max="11523" width="6.75" style="59" customWidth="1"/>
    <col min="11524" max="11524" width="10.75" style="59" bestFit="1" customWidth="1"/>
    <col min="11525" max="11525" width="10.125" style="59" bestFit="1" customWidth="1"/>
    <col min="11526" max="11526" width="9.875" style="59" bestFit="1" customWidth="1"/>
    <col min="11527" max="11528" width="10" style="59" bestFit="1" customWidth="1"/>
    <col min="11529" max="11529" width="10.125" style="59" bestFit="1" customWidth="1"/>
    <col min="11530" max="11536" width="10" style="59" bestFit="1" customWidth="1"/>
    <col min="11537" max="11537" width="10.25" style="59" customWidth="1"/>
    <col min="11538" max="11538" width="10" style="59" bestFit="1" customWidth="1"/>
    <col min="11539" max="11539" width="10.75" style="59" customWidth="1"/>
    <col min="11540" max="11540" width="13.625" style="59" customWidth="1"/>
    <col min="11541" max="11541" width="8.125" style="59" bestFit="1" customWidth="1"/>
    <col min="11542" max="11542" width="8.375" style="59" bestFit="1" customWidth="1"/>
    <col min="11543" max="11776" width="9" style="59"/>
    <col min="11777" max="11777" width="31.75" style="59" customWidth="1"/>
    <col min="11778" max="11778" width="8.125" style="59" customWidth="1"/>
    <col min="11779" max="11779" width="6.75" style="59" customWidth="1"/>
    <col min="11780" max="11780" width="10.75" style="59" bestFit="1" customWidth="1"/>
    <col min="11781" max="11781" width="10.125" style="59" bestFit="1" customWidth="1"/>
    <col min="11782" max="11782" width="9.875" style="59" bestFit="1" customWidth="1"/>
    <col min="11783" max="11784" width="10" style="59" bestFit="1" customWidth="1"/>
    <col min="11785" max="11785" width="10.125" style="59" bestFit="1" customWidth="1"/>
    <col min="11786" max="11792" width="10" style="59" bestFit="1" customWidth="1"/>
    <col min="11793" max="11793" width="10.25" style="59" customWidth="1"/>
    <col min="11794" max="11794" width="10" style="59" bestFit="1" customWidth="1"/>
    <col min="11795" max="11795" width="10.75" style="59" customWidth="1"/>
    <col min="11796" max="11796" width="13.625" style="59" customWidth="1"/>
    <col min="11797" max="11797" width="8.125" style="59" bestFit="1" customWidth="1"/>
    <col min="11798" max="11798" width="8.375" style="59" bestFit="1" customWidth="1"/>
    <col min="11799" max="12032" width="9" style="59"/>
    <col min="12033" max="12033" width="31.75" style="59" customWidth="1"/>
    <col min="12034" max="12034" width="8.125" style="59" customWidth="1"/>
    <col min="12035" max="12035" width="6.75" style="59" customWidth="1"/>
    <col min="12036" max="12036" width="10.75" style="59" bestFit="1" customWidth="1"/>
    <col min="12037" max="12037" width="10.125" style="59" bestFit="1" customWidth="1"/>
    <col min="12038" max="12038" width="9.875" style="59" bestFit="1" customWidth="1"/>
    <col min="12039" max="12040" width="10" style="59" bestFit="1" customWidth="1"/>
    <col min="12041" max="12041" width="10.125" style="59" bestFit="1" customWidth="1"/>
    <col min="12042" max="12048" width="10" style="59" bestFit="1" customWidth="1"/>
    <col min="12049" max="12049" width="10.25" style="59" customWidth="1"/>
    <col min="12050" max="12050" width="10" style="59" bestFit="1" customWidth="1"/>
    <col min="12051" max="12051" width="10.75" style="59" customWidth="1"/>
    <col min="12052" max="12052" width="13.625" style="59" customWidth="1"/>
    <col min="12053" max="12053" width="8.125" style="59" bestFit="1" customWidth="1"/>
    <col min="12054" max="12054" width="8.375" style="59" bestFit="1" customWidth="1"/>
    <col min="12055" max="12288" width="9" style="59"/>
    <col min="12289" max="12289" width="31.75" style="59" customWidth="1"/>
    <col min="12290" max="12290" width="8.125" style="59" customWidth="1"/>
    <col min="12291" max="12291" width="6.75" style="59" customWidth="1"/>
    <col min="12292" max="12292" width="10.75" style="59" bestFit="1" customWidth="1"/>
    <col min="12293" max="12293" width="10.125" style="59" bestFit="1" customWidth="1"/>
    <col min="12294" max="12294" width="9.875" style="59" bestFit="1" customWidth="1"/>
    <col min="12295" max="12296" width="10" style="59" bestFit="1" customWidth="1"/>
    <col min="12297" max="12297" width="10.125" style="59" bestFit="1" customWidth="1"/>
    <col min="12298" max="12304" width="10" style="59" bestFit="1" customWidth="1"/>
    <col min="12305" max="12305" width="10.25" style="59" customWidth="1"/>
    <col min="12306" max="12306" width="10" style="59" bestFit="1" customWidth="1"/>
    <col min="12307" max="12307" width="10.75" style="59" customWidth="1"/>
    <col min="12308" max="12308" width="13.625" style="59" customWidth="1"/>
    <col min="12309" max="12309" width="8.125" style="59" bestFit="1" customWidth="1"/>
    <col min="12310" max="12310" width="8.375" style="59" bestFit="1" customWidth="1"/>
    <col min="12311" max="12544" width="9" style="59"/>
    <col min="12545" max="12545" width="31.75" style="59" customWidth="1"/>
    <col min="12546" max="12546" width="8.125" style="59" customWidth="1"/>
    <col min="12547" max="12547" width="6.75" style="59" customWidth="1"/>
    <col min="12548" max="12548" width="10.75" style="59" bestFit="1" customWidth="1"/>
    <col min="12549" max="12549" width="10.125" style="59" bestFit="1" customWidth="1"/>
    <col min="12550" max="12550" width="9.875" style="59" bestFit="1" customWidth="1"/>
    <col min="12551" max="12552" width="10" style="59" bestFit="1" customWidth="1"/>
    <col min="12553" max="12553" width="10.125" style="59" bestFit="1" customWidth="1"/>
    <col min="12554" max="12560" width="10" style="59" bestFit="1" customWidth="1"/>
    <col min="12561" max="12561" width="10.25" style="59" customWidth="1"/>
    <col min="12562" max="12562" width="10" style="59" bestFit="1" customWidth="1"/>
    <col min="12563" max="12563" width="10.75" style="59" customWidth="1"/>
    <col min="12564" max="12564" width="13.625" style="59" customWidth="1"/>
    <col min="12565" max="12565" width="8.125" style="59" bestFit="1" customWidth="1"/>
    <col min="12566" max="12566" width="8.375" style="59" bestFit="1" customWidth="1"/>
    <col min="12567" max="12800" width="9" style="59"/>
    <col min="12801" max="12801" width="31.75" style="59" customWidth="1"/>
    <col min="12802" max="12802" width="8.125" style="59" customWidth="1"/>
    <col min="12803" max="12803" width="6.75" style="59" customWidth="1"/>
    <col min="12804" max="12804" width="10.75" style="59" bestFit="1" customWidth="1"/>
    <col min="12805" max="12805" width="10.125" style="59" bestFit="1" customWidth="1"/>
    <col min="12806" max="12806" width="9.875" style="59" bestFit="1" customWidth="1"/>
    <col min="12807" max="12808" width="10" style="59" bestFit="1" customWidth="1"/>
    <col min="12809" max="12809" width="10.125" style="59" bestFit="1" customWidth="1"/>
    <col min="12810" max="12816" width="10" style="59" bestFit="1" customWidth="1"/>
    <col min="12817" max="12817" width="10.25" style="59" customWidth="1"/>
    <col min="12818" max="12818" width="10" style="59" bestFit="1" customWidth="1"/>
    <col min="12819" max="12819" width="10.75" style="59" customWidth="1"/>
    <col min="12820" max="12820" width="13.625" style="59" customWidth="1"/>
    <col min="12821" max="12821" width="8.125" style="59" bestFit="1" customWidth="1"/>
    <col min="12822" max="12822" width="8.375" style="59" bestFit="1" customWidth="1"/>
    <col min="12823" max="13056" width="9" style="59"/>
    <col min="13057" max="13057" width="31.75" style="59" customWidth="1"/>
    <col min="13058" max="13058" width="8.125" style="59" customWidth="1"/>
    <col min="13059" max="13059" width="6.75" style="59" customWidth="1"/>
    <col min="13060" max="13060" width="10.75" style="59" bestFit="1" customWidth="1"/>
    <col min="13061" max="13061" width="10.125" style="59" bestFit="1" customWidth="1"/>
    <col min="13062" max="13062" width="9.875" style="59" bestFit="1" customWidth="1"/>
    <col min="13063" max="13064" width="10" style="59" bestFit="1" customWidth="1"/>
    <col min="13065" max="13065" width="10.125" style="59" bestFit="1" customWidth="1"/>
    <col min="13066" max="13072" width="10" style="59" bestFit="1" customWidth="1"/>
    <col min="13073" max="13073" width="10.25" style="59" customWidth="1"/>
    <col min="13074" max="13074" width="10" style="59" bestFit="1" customWidth="1"/>
    <col min="13075" max="13075" width="10.75" style="59" customWidth="1"/>
    <col min="13076" max="13076" width="13.625" style="59" customWidth="1"/>
    <col min="13077" max="13077" width="8.125" style="59" bestFit="1" customWidth="1"/>
    <col min="13078" max="13078" width="8.375" style="59" bestFit="1" customWidth="1"/>
    <col min="13079" max="13312" width="9" style="59"/>
    <col min="13313" max="13313" width="31.75" style="59" customWidth="1"/>
    <col min="13314" max="13314" width="8.125" style="59" customWidth="1"/>
    <col min="13315" max="13315" width="6.75" style="59" customWidth="1"/>
    <col min="13316" max="13316" width="10.75" style="59" bestFit="1" customWidth="1"/>
    <col min="13317" max="13317" width="10.125" style="59" bestFit="1" customWidth="1"/>
    <col min="13318" max="13318" width="9.875" style="59" bestFit="1" customWidth="1"/>
    <col min="13319" max="13320" width="10" style="59" bestFit="1" customWidth="1"/>
    <col min="13321" max="13321" width="10.125" style="59" bestFit="1" customWidth="1"/>
    <col min="13322" max="13328" width="10" style="59" bestFit="1" customWidth="1"/>
    <col min="13329" max="13329" width="10.25" style="59" customWidth="1"/>
    <col min="13330" max="13330" width="10" style="59" bestFit="1" customWidth="1"/>
    <col min="13331" max="13331" width="10.75" style="59" customWidth="1"/>
    <col min="13332" max="13332" width="13.625" style="59" customWidth="1"/>
    <col min="13333" max="13333" width="8.125" style="59" bestFit="1" customWidth="1"/>
    <col min="13334" max="13334" width="8.375" style="59" bestFit="1" customWidth="1"/>
    <col min="13335" max="13568" width="9" style="59"/>
    <col min="13569" max="13569" width="31.75" style="59" customWidth="1"/>
    <col min="13570" max="13570" width="8.125" style="59" customWidth="1"/>
    <col min="13571" max="13571" width="6.75" style="59" customWidth="1"/>
    <col min="13572" max="13572" width="10.75" style="59" bestFit="1" customWidth="1"/>
    <col min="13573" max="13573" width="10.125" style="59" bestFit="1" customWidth="1"/>
    <col min="13574" max="13574" width="9.875" style="59" bestFit="1" customWidth="1"/>
    <col min="13575" max="13576" width="10" style="59" bestFit="1" customWidth="1"/>
    <col min="13577" max="13577" width="10.125" style="59" bestFit="1" customWidth="1"/>
    <col min="13578" max="13584" width="10" style="59" bestFit="1" customWidth="1"/>
    <col min="13585" max="13585" width="10.25" style="59" customWidth="1"/>
    <col min="13586" max="13586" width="10" style="59" bestFit="1" customWidth="1"/>
    <col min="13587" max="13587" width="10.75" style="59" customWidth="1"/>
    <col min="13588" max="13588" width="13.625" style="59" customWidth="1"/>
    <col min="13589" max="13589" width="8.125" style="59" bestFit="1" customWidth="1"/>
    <col min="13590" max="13590" width="8.375" style="59" bestFit="1" customWidth="1"/>
    <col min="13591" max="13824" width="9" style="59"/>
    <col min="13825" max="13825" width="31.75" style="59" customWidth="1"/>
    <col min="13826" max="13826" width="8.125" style="59" customWidth="1"/>
    <col min="13827" max="13827" width="6.75" style="59" customWidth="1"/>
    <col min="13828" max="13828" width="10.75" style="59" bestFit="1" customWidth="1"/>
    <col min="13829" max="13829" width="10.125" style="59" bestFit="1" customWidth="1"/>
    <col min="13830" max="13830" width="9.875" style="59" bestFit="1" customWidth="1"/>
    <col min="13831" max="13832" width="10" style="59" bestFit="1" customWidth="1"/>
    <col min="13833" max="13833" width="10.125" style="59" bestFit="1" customWidth="1"/>
    <col min="13834" max="13840" width="10" style="59" bestFit="1" customWidth="1"/>
    <col min="13841" max="13841" width="10.25" style="59" customWidth="1"/>
    <col min="13842" max="13842" width="10" style="59" bestFit="1" customWidth="1"/>
    <col min="13843" max="13843" width="10.75" style="59" customWidth="1"/>
    <col min="13844" max="13844" width="13.625" style="59" customWidth="1"/>
    <col min="13845" max="13845" width="8.125" style="59" bestFit="1" customWidth="1"/>
    <col min="13846" max="13846" width="8.375" style="59" bestFit="1" customWidth="1"/>
    <col min="13847" max="14080" width="9" style="59"/>
    <col min="14081" max="14081" width="31.75" style="59" customWidth="1"/>
    <col min="14082" max="14082" width="8.125" style="59" customWidth="1"/>
    <col min="14083" max="14083" width="6.75" style="59" customWidth="1"/>
    <col min="14084" max="14084" width="10.75" style="59" bestFit="1" customWidth="1"/>
    <col min="14085" max="14085" width="10.125" style="59" bestFit="1" customWidth="1"/>
    <col min="14086" max="14086" width="9.875" style="59" bestFit="1" customWidth="1"/>
    <col min="14087" max="14088" width="10" style="59" bestFit="1" customWidth="1"/>
    <col min="14089" max="14089" width="10.125" style="59" bestFit="1" customWidth="1"/>
    <col min="14090" max="14096" width="10" style="59" bestFit="1" customWidth="1"/>
    <col min="14097" max="14097" width="10.25" style="59" customWidth="1"/>
    <col min="14098" max="14098" width="10" style="59" bestFit="1" customWidth="1"/>
    <col min="14099" max="14099" width="10.75" style="59" customWidth="1"/>
    <col min="14100" max="14100" width="13.625" style="59" customWidth="1"/>
    <col min="14101" max="14101" width="8.125" style="59" bestFit="1" customWidth="1"/>
    <col min="14102" max="14102" width="8.375" style="59" bestFit="1" customWidth="1"/>
    <col min="14103" max="14336" width="9" style="59"/>
    <col min="14337" max="14337" width="31.75" style="59" customWidth="1"/>
    <col min="14338" max="14338" width="8.125" style="59" customWidth="1"/>
    <col min="14339" max="14339" width="6.75" style="59" customWidth="1"/>
    <col min="14340" max="14340" width="10.75" style="59" bestFit="1" customWidth="1"/>
    <col min="14341" max="14341" width="10.125" style="59" bestFit="1" customWidth="1"/>
    <col min="14342" max="14342" width="9.875" style="59" bestFit="1" customWidth="1"/>
    <col min="14343" max="14344" width="10" style="59" bestFit="1" customWidth="1"/>
    <col min="14345" max="14345" width="10.125" style="59" bestFit="1" customWidth="1"/>
    <col min="14346" max="14352" width="10" style="59" bestFit="1" customWidth="1"/>
    <col min="14353" max="14353" width="10.25" style="59" customWidth="1"/>
    <col min="14354" max="14354" width="10" style="59" bestFit="1" customWidth="1"/>
    <col min="14355" max="14355" width="10.75" style="59" customWidth="1"/>
    <col min="14356" max="14356" width="13.625" style="59" customWidth="1"/>
    <col min="14357" max="14357" width="8.125" style="59" bestFit="1" customWidth="1"/>
    <col min="14358" max="14358" width="8.375" style="59" bestFit="1" customWidth="1"/>
    <col min="14359" max="14592" width="9" style="59"/>
    <col min="14593" max="14593" width="31.75" style="59" customWidth="1"/>
    <col min="14594" max="14594" width="8.125" style="59" customWidth="1"/>
    <col min="14595" max="14595" width="6.75" style="59" customWidth="1"/>
    <col min="14596" max="14596" width="10.75" style="59" bestFit="1" customWidth="1"/>
    <col min="14597" max="14597" width="10.125" style="59" bestFit="1" customWidth="1"/>
    <col min="14598" max="14598" width="9.875" style="59" bestFit="1" customWidth="1"/>
    <col min="14599" max="14600" width="10" style="59" bestFit="1" customWidth="1"/>
    <col min="14601" max="14601" width="10.125" style="59" bestFit="1" customWidth="1"/>
    <col min="14602" max="14608" width="10" style="59" bestFit="1" customWidth="1"/>
    <col min="14609" max="14609" width="10.25" style="59" customWidth="1"/>
    <col min="14610" max="14610" width="10" style="59" bestFit="1" customWidth="1"/>
    <col min="14611" max="14611" width="10.75" style="59" customWidth="1"/>
    <col min="14612" max="14612" width="13.625" style="59" customWidth="1"/>
    <col min="14613" max="14613" width="8.125" style="59" bestFit="1" customWidth="1"/>
    <col min="14614" max="14614" width="8.375" style="59" bestFit="1" customWidth="1"/>
    <col min="14615" max="14848" width="9" style="59"/>
    <col min="14849" max="14849" width="31.75" style="59" customWidth="1"/>
    <col min="14850" max="14850" width="8.125" style="59" customWidth="1"/>
    <col min="14851" max="14851" width="6.75" style="59" customWidth="1"/>
    <col min="14852" max="14852" width="10.75" style="59" bestFit="1" customWidth="1"/>
    <col min="14853" max="14853" width="10.125" style="59" bestFit="1" customWidth="1"/>
    <col min="14854" max="14854" width="9.875" style="59" bestFit="1" customWidth="1"/>
    <col min="14855" max="14856" width="10" style="59" bestFit="1" customWidth="1"/>
    <col min="14857" max="14857" width="10.125" style="59" bestFit="1" customWidth="1"/>
    <col min="14858" max="14864" width="10" style="59" bestFit="1" customWidth="1"/>
    <col min="14865" max="14865" width="10.25" style="59" customWidth="1"/>
    <col min="14866" max="14866" width="10" style="59" bestFit="1" customWidth="1"/>
    <col min="14867" max="14867" width="10.75" style="59" customWidth="1"/>
    <col min="14868" max="14868" width="13.625" style="59" customWidth="1"/>
    <col min="14869" max="14869" width="8.125" style="59" bestFit="1" customWidth="1"/>
    <col min="14870" max="14870" width="8.375" style="59" bestFit="1" customWidth="1"/>
    <col min="14871" max="15104" width="9" style="59"/>
    <col min="15105" max="15105" width="31.75" style="59" customWidth="1"/>
    <col min="15106" max="15106" width="8.125" style="59" customWidth="1"/>
    <col min="15107" max="15107" width="6.75" style="59" customWidth="1"/>
    <col min="15108" max="15108" width="10.75" style="59" bestFit="1" customWidth="1"/>
    <col min="15109" max="15109" width="10.125" style="59" bestFit="1" customWidth="1"/>
    <col min="15110" max="15110" width="9.875" style="59" bestFit="1" customWidth="1"/>
    <col min="15111" max="15112" width="10" style="59" bestFit="1" customWidth="1"/>
    <col min="15113" max="15113" width="10.125" style="59" bestFit="1" customWidth="1"/>
    <col min="15114" max="15120" width="10" style="59" bestFit="1" customWidth="1"/>
    <col min="15121" max="15121" width="10.25" style="59" customWidth="1"/>
    <col min="15122" max="15122" width="10" style="59" bestFit="1" customWidth="1"/>
    <col min="15123" max="15123" width="10.75" style="59" customWidth="1"/>
    <col min="15124" max="15124" width="13.625" style="59" customWidth="1"/>
    <col min="15125" max="15125" width="8.125" style="59" bestFit="1" customWidth="1"/>
    <col min="15126" max="15126" width="8.375" style="59" bestFit="1" customWidth="1"/>
    <col min="15127" max="15360" width="9" style="59"/>
    <col min="15361" max="15361" width="31.75" style="59" customWidth="1"/>
    <col min="15362" max="15362" width="8.125" style="59" customWidth="1"/>
    <col min="15363" max="15363" width="6.75" style="59" customWidth="1"/>
    <col min="15364" max="15364" width="10.75" style="59" bestFit="1" customWidth="1"/>
    <col min="15365" max="15365" width="10.125" style="59" bestFit="1" customWidth="1"/>
    <col min="15366" max="15366" width="9.875" style="59" bestFit="1" customWidth="1"/>
    <col min="15367" max="15368" width="10" style="59" bestFit="1" customWidth="1"/>
    <col min="15369" max="15369" width="10.125" style="59" bestFit="1" customWidth="1"/>
    <col min="15370" max="15376" width="10" style="59" bestFit="1" customWidth="1"/>
    <col min="15377" max="15377" width="10.25" style="59" customWidth="1"/>
    <col min="15378" max="15378" width="10" style="59" bestFit="1" customWidth="1"/>
    <col min="15379" max="15379" width="10.75" style="59" customWidth="1"/>
    <col min="15380" max="15380" width="13.625" style="59" customWidth="1"/>
    <col min="15381" max="15381" width="8.125" style="59" bestFit="1" customWidth="1"/>
    <col min="15382" max="15382" width="8.375" style="59" bestFit="1" customWidth="1"/>
    <col min="15383" max="15616" width="9" style="59"/>
    <col min="15617" max="15617" width="31.75" style="59" customWidth="1"/>
    <col min="15618" max="15618" width="8.125" style="59" customWidth="1"/>
    <col min="15619" max="15619" width="6.75" style="59" customWidth="1"/>
    <col min="15620" max="15620" width="10.75" style="59" bestFit="1" customWidth="1"/>
    <col min="15621" max="15621" width="10.125" style="59" bestFit="1" customWidth="1"/>
    <col min="15622" max="15622" width="9.875" style="59" bestFit="1" customWidth="1"/>
    <col min="15623" max="15624" width="10" style="59" bestFit="1" customWidth="1"/>
    <col min="15625" max="15625" width="10.125" style="59" bestFit="1" customWidth="1"/>
    <col min="15626" max="15632" width="10" style="59" bestFit="1" customWidth="1"/>
    <col min="15633" max="15633" width="10.25" style="59" customWidth="1"/>
    <col min="15634" max="15634" width="10" style="59" bestFit="1" customWidth="1"/>
    <col min="15635" max="15635" width="10.75" style="59" customWidth="1"/>
    <col min="15636" max="15636" width="13.625" style="59" customWidth="1"/>
    <col min="15637" max="15637" width="8.125" style="59" bestFit="1" customWidth="1"/>
    <col min="15638" max="15638" width="8.375" style="59" bestFit="1" customWidth="1"/>
    <col min="15639" max="15872" width="9" style="59"/>
    <col min="15873" max="15873" width="31.75" style="59" customWidth="1"/>
    <col min="15874" max="15874" width="8.125" style="59" customWidth="1"/>
    <col min="15875" max="15875" width="6.75" style="59" customWidth="1"/>
    <col min="15876" max="15876" width="10.75" style="59" bestFit="1" customWidth="1"/>
    <col min="15877" max="15877" width="10.125" style="59" bestFit="1" customWidth="1"/>
    <col min="15878" max="15878" width="9.875" style="59" bestFit="1" customWidth="1"/>
    <col min="15879" max="15880" width="10" style="59" bestFit="1" customWidth="1"/>
    <col min="15881" max="15881" width="10.125" style="59" bestFit="1" customWidth="1"/>
    <col min="15882" max="15888" width="10" style="59" bestFit="1" customWidth="1"/>
    <col min="15889" max="15889" width="10.25" style="59" customWidth="1"/>
    <col min="15890" max="15890" width="10" style="59" bestFit="1" customWidth="1"/>
    <col min="15891" max="15891" width="10.75" style="59" customWidth="1"/>
    <col min="15892" max="15892" width="13.625" style="59" customWidth="1"/>
    <col min="15893" max="15893" width="8.125" style="59" bestFit="1" customWidth="1"/>
    <col min="15894" max="15894" width="8.375" style="59" bestFit="1" customWidth="1"/>
    <col min="15895" max="16128" width="9" style="59"/>
    <col min="16129" max="16129" width="31.75" style="59" customWidth="1"/>
    <col min="16130" max="16130" width="8.125" style="59" customWidth="1"/>
    <col min="16131" max="16131" width="6.75" style="59" customWidth="1"/>
    <col min="16132" max="16132" width="10.75" style="59" bestFit="1" customWidth="1"/>
    <col min="16133" max="16133" width="10.125" style="59" bestFit="1" customWidth="1"/>
    <col min="16134" max="16134" width="9.875" style="59" bestFit="1" customWidth="1"/>
    <col min="16135" max="16136" width="10" style="59" bestFit="1" customWidth="1"/>
    <col min="16137" max="16137" width="10.125" style="59" bestFit="1" customWidth="1"/>
    <col min="16138" max="16144" width="10" style="59" bestFit="1" customWidth="1"/>
    <col min="16145" max="16145" width="10.25" style="59" customWidth="1"/>
    <col min="16146" max="16146" width="10" style="59" bestFit="1" customWidth="1"/>
    <col min="16147" max="16147" width="10.75" style="59" customWidth="1"/>
    <col min="16148" max="16148" width="13.625" style="59" customWidth="1"/>
    <col min="16149" max="16149" width="8.125" style="59" bestFit="1" customWidth="1"/>
    <col min="16150" max="16150" width="8.375" style="59" bestFit="1" customWidth="1"/>
    <col min="16151" max="16384" width="9" style="59"/>
  </cols>
  <sheetData>
    <row r="1" spans="1:20" x14ac:dyDescent="0.6">
      <c r="A1" s="517" t="s">
        <v>275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8"/>
    </row>
    <row r="2" spans="1:20" x14ac:dyDescent="0.6">
      <c r="A2" s="60"/>
      <c r="B2" s="61"/>
      <c r="C2" s="61"/>
      <c r="D2" s="62"/>
      <c r="E2" s="62"/>
      <c r="F2" s="63"/>
      <c r="H2" s="63"/>
      <c r="I2" s="63"/>
      <c r="J2" s="63"/>
      <c r="L2" s="63"/>
      <c r="M2" s="63"/>
      <c r="P2" s="63"/>
      <c r="Q2" s="518" t="s">
        <v>55</v>
      </c>
      <c r="R2" s="518"/>
      <c r="S2" s="63"/>
      <c r="T2" s="58"/>
    </row>
    <row r="3" spans="1:20" ht="22.5" customHeight="1" x14ac:dyDescent="0.6">
      <c r="A3" s="519" t="s">
        <v>3</v>
      </c>
      <c r="B3" s="519"/>
      <c r="D3" s="64"/>
      <c r="G3" s="66" t="s">
        <v>56</v>
      </c>
      <c r="H3" s="67" t="s">
        <v>5</v>
      </c>
      <c r="J3" s="68" t="s">
        <v>57</v>
      </c>
      <c r="K3" s="69"/>
      <c r="L3" s="70"/>
      <c r="M3" s="70"/>
      <c r="P3" s="70"/>
      <c r="Q3" s="68" t="s">
        <v>58</v>
      </c>
      <c r="S3" s="70"/>
      <c r="T3" s="58"/>
    </row>
    <row r="4" spans="1:20" ht="23.25" customHeight="1" x14ac:dyDescent="0.6">
      <c r="A4" s="71" t="s">
        <v>7</v>
      </c>
      <c r="G4" s="66" t="s">
        <v>56</v>
      </c>
      <c r="H4" s="67" t="s">
        <v>8</v>
      </c>
      <c r="J4" s="73" t="s">
        <v>59</v>
      </c>
      <c r="M4" s="74"/>
      <c r="P4" s="70"/>
      <c r="Q4" s="73" t="s">
        <v>60</v>
      </c>
      <c r="T4" s="58"/>
    </row>
    <row r="5" spans="1:20" ht="23.25" customHeight="1" x14ac:dyDescent="0.6">
      <c r="A5" s="520" t="str">
        <f>'[1]สงป301 '!A10</f>
        <v>แผนงานยุทธศาสตร์จัดระบบอนุรักษ์ ฟื้นฟู และป้องกันการทำลายทรัพยากรธรรมชาติ</v>
      </c>
      <c r="B5" s="520"/>
      <c r="C5" s="520"/>
      <c r="D5" s="520"/>
      <c r="E5" s="75"/>
      <c r="F5" s="76"/>
      <c r="J5" s="77" t="s">
        <v>61</v>
      </c>
      <c r="K5" s="78" t="s">
        <v>62</v>
      </c>
      <c r="L5" s="58"/>
      <c r="M5" s="58"/>
      <c r="O5" s="58"/>
      <c r="S5" s="79"/>
      <c r="T5" s="58"/>
    </row>
    <row r="6" spans="1:20" ht="23.25" customHeight="1" x14ac:dyDescent="0.6">
      <c r="A6" s="521" t="s">
        <v>63</v>
      </c>
      <c r="B6" s="521"/>
      <c r="C6" s="521"/>
      <c r="D6" s="521"/>
      <c r="E6" s="521"/>
      <c r="F6" s="521"/>
      <c r="G6" s="521"/>
      <c r="H6" s="521"/>
      <c r="J6" s="77" t="s">
        <v>61</v>
      </c>
      <c r="K6" s="78" t="s">
        <v>64</v>
      </c>
      <c r="L6" s="80"/>
      <c r="M6" s="80"/>
      <c r="O6" s="58"/>
      <c r="S6" s="81"/>
      <c r="T6" s="58"/>
    </row>
    <row r="7" spans="1:20" ht="20.25" customHeight="1" x14ac:dyDescent="0.6">
      <c r="A7" s="520" t="str">
        <f>'[1]สงป301 '!A13</f>
        <v>โครงการ : ปกป้องผืนป่าและร่วมพัฒนาป่าไม้ให้ยั่งยืน</v>
      </c>
      <c r="B7" s="520"/>
      <c r="C7" s="520"/>
      <c r="D7" s="520"/>
      <c r="E7" s="520"/>
      <c r="F7" s="520"/>
      <c r="G7" s="520"/>
      <c r="H7" s="520"/>
      <c r="J7" s="77" t="s">
        <v>61</v>
      </c>
      <c r="K7" s="82" t="s">
        <v>65</v>
      </c>
      <c r="L7" s="80"/>
      <c r="M7" s="80"/>
      <c r="O7" s="58"/>
      <c r="S7" s="81"/>
      <c r="T7" s="58"/>
    </row>
    <row r="8" spans="1:20" ht="20.25" customHeight="1" x14ac:dyDescent="0.6">
      <c r="A8" s="520" t="str">
        <f>'[1]สงป301 '!A14</f>
        <v>กิจกรรมหลัก : ฟื้นฟูและดูแลรักษาทรัพยากรธรรมชาติ</v>
      </c>
      <c r="B8" s="520"/>
      <c r="C8" s="520"/>
      <c r="D8" s="520"/>
      <c r="E8" s="520"/>
      <c r="F8" s="520"/>
      <c r="G8" s="366"/>
      <c r="H8" s="366"/>
      <c r="J8" s="77"/>
      <c r="K8" s="82"/>
      <c r="L8" s="80"/>
      <c r="M8" s="80"/>
      <c r="O8" s="58"/>
      <c r="S8" s="81"/>
      <c r="T8" s="58"/>
    </row>
    <row r="9" spans="1:20" x14ac:dyDescent="0.6">
      <c r="A9" s="83" t="s">
        <v>66</v>
      </c>
      <c r="C9" s="73"/>
      <c r="F9" s="63"/>
      <c r="J9" s="365" t="s">
        <v>61</v>
      </c>
      <c r="K9" s="82" t="s">
        <v>67</v>
      </c>
      <c r="O9" s="59" t="s">
        <v>68</v>
      </c>
      <c r="T9" s="58"/>
    </row>
    <row r="10" spans="1:20" x14ac:dyDescent="0.6">
      <c r="A10" s="84" t="str">
        <f>'[1]สงป301 '!A15</f>
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</c>
      <c r="S10" s="182" t="s">
        <v>375</v>
      </c>
      <c r="T10" s="58"/>
    </row>
    <row r="11" spans="1:20" x14ac:dyDescent="0.6">
      <c r="A11" s="385" t="s">
        <v>374</v>
      </c>
      <c r="S11" s="85"/>
      <c r="T11" s="58"/>
    </row>
    <row r="12" spans="1:20" ht="23.25" customHeight="1" x14ac:dyDescent="0.6">
      <c r="A12" s="86" t="s">
        <v>69</v>
      </c>
      <c r="B12" s="522" t="s">
        <v>12</v>
      </c>
      <c r="C12" s="522"/>
      <c r="D12" s="514" t="s">
        <v>70</v>
      </c>
      <c r="E12" s="515"/>
      <c r="F12" s="515"/>
      <c r="G12" s="516"/>
      <c r="H12" s="514" t="s">
        <v>71</v>
      </c>
      <c r="I12" s="515"/>
      <c r="J12" s="515"/>
      <c r="K12" s="516"/>
      <c r="L12" s="514" t="s">
        <v>72</v>
      </c>
      <c r="M12" s="515"/>
      <c r="N12" s="515"/>
      <c r="O12" s="516"/>
      <c r="P12" s="514" t="s">
        <v>73</v>
      </c>
      <c r="Q12" s="515"/>
      <c r="R12" s="515"/>
      <c r="S12" s="516"/>
      <c r="T12" s="58"/>
    </row>
    <row r="13" spans="1:20" ht="23.25" customHeight="1" x14ac:dyDescent="0.6">
      <c r="A13" s="87" t="s">
        <v>74</v>
      </c>
      <c r="B13" s="367" t="s">
        <v>19</v>
      </c>
      <c r="C13" s="367" t="s">
        <v>20</v>
      </c>
      <c r="D13" s="88" t="s">
        <v>21</v>
      </c>
      <c r="E13" s="88" t="s">
        <v>22</v>
      </c>
      <c r="F13" s="89" t="s">
        <v>23</v>
      </c>
      <c r="G13" s="90" t="s">
        <v>24</v>
      </c>
      <c r="H13" s="89" t="s">
        <v>25</v>
      </c>
      <c r="I13" s="89" t="s">
        <v>26</v>
      </c>
      <c r="J13" s="89" t="s">
        <v>27</v>
      </c>
      <c r="K13" s="90" t="s">
        <v>24</v>
      </c>
      <c r="L13" s="89" t="s">
        <v>28</v>
      </c>
      <c r="M13" s="89" t="s">
        <v>29</v>
      </c>
      <c r="N13" s="89" t="s">
        <v>30</v>
      </c>
      <c r="O13" s="90" t="s">
        <v>24</v>
      </c>
      <c r="P13" s="91" t="s">
        <v>31</v>
      </c>
      <c r="Q13" s="91" t="s">
        <v>32</v>
      </c>
      <c r="R13" s="91" t="s">
        <v>33</v>
      </c>
      <c r="S13" s="90" t="s">
        <v>24</v>
      </c>
      <c r="T13" s="58"/>
    </row>
    <row r="14" spans="1:20" ht="23.25" customHeight="1" x14ac:dyDescent="0.6">
      <c r="A14" s="92" t="s">
        <v>75</v>
      </c>
      <c r="B14" s="93">
        <v>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</row>
    <row r="15" spans="1:20" ht="23.25" hidden="1" customHeight="1" x14ac:dyDescent="0.6">
      <c r="A15" s="95" t="s">
        <v>76</v>
      </c>
      <c r="B15" s="96"/>
      <c r="C15" s="96"/>
      <c r="D15" s="97"/>
      <c r="E15" s="97"/>
      <c r="F15" s="96"/>
      <c r="G15" s="98"/>
      <c r="H15" s="96"/>
      <c r="I15" s="96"/>
      <c r="J15" s="96"/>
      <c r="K15" s="98"/>
      <c r="L15" s="99"/>
      <c r="M15" s="99"/>
      <c r="N15" s="99"/>
      <c r="O15" s="100"/>
      <c r="P15" s="99"/>
      <c r="Q15" s="99"/>
      <c r="R15" s="99"/>
      <c r="S15" s="100"/>
      <c r="T15" s="94"/>
    </row>
    <row r="16" spans="1:20" ht="23.25" hidden="1" customHeight="1" x14ac:dyDescent="0.6">
      <c r="A16" s="101" t="s">
        <v>77</v>
      </c>
      <c r="B16" s="102"/>
      <c r="C16" s="102"/>
      <c r="D16" s="103"/>
      <c r="E16" s="103"/>
      <c r="F16" s="102"/>
      <c r="G16" s="104"/>
      <c r="H16" s="102"/>
      <c r="I16" s="102"/>
      <c r="J16" s="102"/>
      <c r="K16" s="104"/>
      <c r="L16" s="105"/>
      <c r="M16" s="105"/>
      <c r="N16" s="105"/>
      <c r="O16" s="106"/>
      <c r="P16" s="105"/>
      <c r="Q16" s="105"/>
      <c r="R16" s="105"/>
      <c r="S16" s="106"/>
      <c r="T16" s="94"/>
    </row>
    <row r="17" spans="1:22" ht="23.25" hidden="1" customHeight="1" x14ac:dyDescent="0.6">
      <c r="A17" s="101" t="s">
        <v>78</v>
      </c>
      <c r="B17" s="102"/>
      <c r="C17" s="102"/>
      <c r="D17" s="103"/>
      <c r="E17" s="103"/>
      <c r="F17" s="102"/>
      <c r="G17" s="104"/>
      <c r="H17" s="102"/>
      <c r="I17" s="102"/>
      <c r="J17" s="102"/>
      <c r="K17" s="104"/>
      <c r="L17" s="105"/>
      <c r="M17" s="105"/>
      <c r="N17" s="105"/>
      <c r="O17" s="106"/>
      <c r="P17" s="105"/>
      <c r="Q17" s="105"/>
      <c r="R17" s="105"/>
      <c r="S17" s="106"/>
      <c r="T17" s="94"/>
    </row>
    <row r="18" spans="1:22" ht="23.25" hidden="1" customHeight="1" x14ac:dyDescent="0.6">
      <c r="A18" s="107" t="s">
        <v>79</v>
      </c>
      <c r="B18" s="108"/>
      <c r="C18" s="108"/>
      <c r="D18" s="109"/>
      <c r="E18" s="109"/>
      <c r="F18" s="108"/>
      <c r="G18" s="110"/>
      <c r="H18" s="108"/>
      <c r="I18" s="108"/>
      <c r="J18" s="108"/>
      <c r="K18" s="110"/>
      <c r="L18" s="111"/>
      <c r="M18" s="111"/>
      <c r="N18" s="111"/>
      <c r="O18" s="112"/>
      <c r="P18" s="111"/>
      <c r="Q18" s="111"/>
      <c r="R18" s="111"/>
      <c r="S18" s="112"/>
      <c r="T18" s="94"/>
    </row>
    <row r="19" spans="1:22" ht="23.25" customHeight="1" x14ac:dyDescent="0.6">
      <c r="A19" s="92" t="s">
        <v>80</v>
      </c>
      <c r="B19" s="113">
        <f>B27+B38+B39</f>
        <v>0</v>
      </c>
      <c r="C19" s="114">
        <f>C35</f>
        <v>0</v>
      </c>
      <c r="D19" s="115">
        <f>D20</f>
        <v>0</v>
      </c>
      <c r="E19" s="115">
        <f t="shared" ref="E19:S19" si="0">E20</f>
        <v>0</v>
      </c>
      <c r="F19" s="115">
        <f t="shared" si="0"/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115">
        <f t="shared" si="0"/>
        <v>0</v>
      </c>
      <c r="N19" s="115">
        <f t="shared" si="0"/>
        <v>0</v>
      </c>
      <c r="O19" s="115">
        <f t="shared" si="0"/>
        <v>0</v>
      </c>
      <c r="P19" s="115">
        <f t="shared" si="0"/>
        <v>0</v>
      </c>
      <c r="Q19" s="115">
        <f t="shared" si="0"/>
        <v>0</v>
      </c>
      <c r="R19" s="115">
        <f t="shared" si="0"/>
        <v>0</v>
      </c>
      <c r="S19" s="115">
        <f t="shared" si="0"/>
        <v>0</v>
      </c>
      <c r="T19" s="94"/>
    </row>
    <row r="20" spans="1:22" ht="23.25" customHeight="1" x14ac:dyDescent="0.6">
      <c r="A20" s="95" t="s">
        <v>81</v>
      </c>
      <c r="B20" s="116">
        <f>B19</f>
        <v>0</v>
      </c>
      <c r="C20" s="116"/>
      <c r="D20" s="116"/>
      <c r="E20" s="116"/>
      <c r="F20" s="116"/>
      <c r="G20" s="116">
        <f t="shared" ref="G20:O20" si="1">G27+G38+G39</f>
        <v>0</v>
      </c>
      <c r="H20" s="116"/>
      <c r="I20" s="116"/>
      <c r="J20" s="116"/>
      <c r="K20" s="116">
        <f>K27+K38+K39</f>
        <v>0</v>
      </c>
      <c r="L20" s="116"/>
      <c r="M20" s="116"/>
      <c r="N20" s="116"/>
      <c r="O20" s="116">
        <f t="shared" si="1"/>
        <v>0</v>
      </c>
      <c r="P20" s="116"/>
      <c r="Q20" s="116"/>
      <c r="R20" s="116"/>
      <c r="S20" s="116">
        <f>S27+S38+S39</f>
        <v>0</v>
      </c>
      <c r="T20" s="94"/>
    </row>
    <row r="21" spans="1:22" ht="23.25" hidden="1" customHeight="1" x14ac:dyDescent="0.6">
      <c r="A21" s="117" t="s">
        <v>82</v>
      </c>
      <c r="B21" s="103"/>
      <c r="C21" s="103"/>
      <c r="D21" s="103"/>
      <c r="E21" s="103"/>
      <c r="F21" s="103"/>
      <c r="G21" s="118"/>
      <c r="H21" s="103"/>
      <c r="I21" s="103"/>
      <c r="J21" s="103"/>
      <c r="K21" s="118"/>
      <c r="L21" s="119"/>
      <c r="M21" s="119"/>
      <c r="N21" s="119"/>
      <c r="O21" s="120"/>
      <c r="P21" s="119"/>
      <c r="Q21" s="119"/>
      <c r="R21" s="119"/>
      <c r="S21" s="120"/>
      <c r="T21" s="94"/>
    </row>
    <row r="22" spans="1:22" ht="23.25" hidden="1" customHeight="1" x14ac:dyDescent="0.6">
      <c r="A22" s="117" t="s">
        <v>83</v>
      </c>
      <c r="B22" s="103"/>
      <c r="C22" s="103"/>
      <c r="D22" s="103"/>
      <c r="E22" s="103"/>
      <c r="F22" s="103"/>
      <c r="G22" s="118"/>
      <c r="H22" s="103"/>
      <c r="I22" s="103"/>
      <c r="J22" s="103"/>
      <c r="K22" s="118"/>
      <c r="L22" s="119"/>
      <c r="M22" s="119"/>
      <c r="N22" s="119"/>
      <c r="O22" s="120"/>
      <c r="P22" s="119"/>
      <c r="Q22" s="119"/>
      <c r="R22" s="119"/>
      <c r="S22" s="120"/>
      <c r="T22" s="94"/>
    </row>
    <row r="23" spans="1:22" ht="23.25" hidden="1" customHeight="1" x14ac:dyDescent="0.6">
      <c r="A23" s="117" t="s">
        <v>84</v>
      </c>
      <c r="B23" s="103"/>
      <c r="C23" s="103"/>
      <c r="D23" s="103"/>
      <c r="E23" s="103"/>
      <c r="F23" s="103"/>
      <c r="G23" s="118"/>
      <c r="H23" s="103"/>
      <c r="I23" s="103"/>
      <c r="J23" s="103"/>
      <c r="K23" s="118"/>
      <c r="L23" s="119"/>
      <c r="M23" s="119"/>
      <c r="N23" s="119"/>
      <c r="O23" s="120"/>
      <c r="P23" s="119"/>
      <c r="Q23" s="119"/>
      <c r="R23" s="119"/>
      <c r="S23" s="120"/>
      <c r="T23" s="94"/>
    </row>
    <row r="24" spans="1:22" ht="23.25" hidden="1" customHeight="1" x14ac:dyDescent="0.6">
      <c r="A24" s="117" t="s">
        <v>85</v>
      </c>
      <c r="B24" s="103"/>
      <c r="C24" s="103"/>
      <c r="D24" s="103"/>
      <c r="E24" s="103"/>
      <c r="F24" s="103"/>
      <c r="G24" s="118"/>
      <c r="H24" s="103"/>
      <c r="I24" s="103"/>
      <c r="J24" s="103"/>
      <c r="K24" s="118"/>
      <c r="L24" s="119"/>
      <c r="M24" s="119"/>
      <c r="N24" s="119"/>
      <c r="O24" s="120"/>
      <c r="P24" s="119"/>
      <c r="Q24" s="119"/>
      <c r="R24" s="119"/>
      <c r="S24" s="120"/>
      <c r="T24" s="94"/>
    </row>
    <row r="25" spans="1:22" ht="23.25" hidden="1" customHeight="1" x14ac:dyDescent="0.6">
      <c r="A25" s="117" t="s">
        <v>86</v>
      </c>
      <c r="B25" s="103"/>
      <c r="C25" s="103"/>
      <c r="D25" s="103"/>
      <c r="E25" s="103"/>
      <c r="F25" s="103"/>
      <c r="G25" s="118"/>
      <c r="H25" s="103"/>
      <c r="I25" s="103"/>
      <c r="J25" s="103"/>
      <c r="K25" s="118"/>
      <c r="L25" s="119"/>
      <c r="M25" s="119"/>
      <c r="N25" s="119"/>
      <c r="O25" s="120"/>
      <c r="P25" s="119"/>
      <c r="Q25" s="119"/>
      <c r="R25" s="119"/>
      <c r="S25" s="120"/>
      <c r="T25" s="94"/>
    </row>
    <row r="26" spans="1:22" ht="23.25" hidden="1" customHeight="1" x14ac:dyDescent="0.6">
      <c r="A26" s="117" t="s">
        <v>87</v>
      </c>
      <c r="B26" s="103"/>
      <c r="C26" s="103"/>
      <c r="D26" s="103"/>
      <c r="E26" s="103"/>
      <c r="F26" s="103"/>
      <c r="G26" s="118"/>
      <c r="H26" s="103"/>
      <c r="I26" s="103"/>
      <c r="J26" s="103"/>
      <c r="K26" s="118"/>
      <c r="L26" s="119"/>
      <c r="M26" s="119"/>
      <c r="N26" s="119"/>
      <c r="O26" s="120"/>
      <c r="P26" s="119"/>
      <c r="Q26" s="119"/>
      <c r="R26" s="119"/>
      <c r="S26" s="120"/>
      <c r="T26" s="94"/>
    </row>
    <row r="27" spans="1:22" ht="23.25" customHeight="1" x14ac:dyDescent="0.6">
      <c r="A27" s="117" t="s">
        <v>88</v>
      </c>
      <c r="B27" s="103">
        <f>G27+K27+O27+S27</f>
        <v>0</v>
      </c>
      <c r="C27" s="103"/>
      <c r="D27" s="103"/>
      <c r="E27" s="103"/>
      <c r="F27" s="103"/>
      <c r="G27" s="118">
        <f>D27+E27+F27</f>
        <v>0</v>
      </c>
      <c r="H27" s="103"/>
      <c r="I27" s="103"/>
      <c r="J27" s="103"/>
      <c r="K27" s="118">
        <f>H27+I27+J27</f>
        <v>0</v>
      </c>
      <c r="L27" s="103"/>
      <c r="M27" s="103"/>
      <c r="N27" s="103"/>
      <c r="O27" s="118">
        <f>L27+M27+N27</f>
        <v>0</v>
      </c>
      <c r="P27" s="103"/>
      <c r="Q27" s="103"/>
      <c r="R27" s="103"/>
      <c r="S27" s="118">
        <f>P27+Q27+R27</f>
        <v>0</v>
      </c>
      <c r="T27" s="121">
        <f>B27-U27</f>
        <v>-2.262</v>
      </c>
      <c r="U27" s="59">
        <f>V27/1000000</f>
        <v>2.262</v>
      </c>
      <c r="V27" s="58">
        <v>2262000</v>
      </c>
    </row>
    <row r="28" spans="1:22" ht="23.25" hidden="1" customHeight="1" x14ac:dyDescent="0.6">
      <c r="A28" s="117" t="s">
        <v>89</v>
      </c>
      <c r="B28" s="103">
        <f t="shared" ref="B28:B47" si="2">G28+K28+O28+S28</f>
        <v>0</v>
      </c>
      <c r="C28" s="103"/>
      <c r="D28" s="103"/>
      <c r="E28" s="103"/>
      <c r="F28" s="103"/>
      <c r="G28" s="118"/>
      <c r="H28" s="103"/>
      <c r="I28" s="103"/>
      <c r="J28" s="103"/>
      <c r="K28" s="118"/>
      <c r="L28" s="119"/>
      <c r="M28" s="119"/>
      <c r="N28" s="119"/>
      <c r="O28" s="118"/>
      <c r="P28" s="119"/>
      <c r="Q28" s="119"/>
      <c r="R28" s="119"/>
      <c r="S28" s="118"/>
      <c r="T28" s="121">
        <f t="shared" ref="T28:T46" si="3">B28-U28</f>
        <v>-2.2620010000000002</v>
      </c>
      <c r="U28" s="59">
        <f t="shared" ref="U28:U46" si="4">V28/1000000</f>
        <v>2.2620010000000002</v>
      </c>
      <c r="V28" s="58">
        <v>2262001</v>
      </c>
    </row>
    <row r="29" spans="1:22" ht="23.25" hidden="1" customHeight="1" x14ac:dyDescent="0.6">
      <c r="A29" s="117" t="s">
        <v>90</v>
      </c>
      <c r="B29" s="103">
        <f t="shared" si="2"/>
        <v>0</v>
      </c>
      <c r="C29" s="103"/>
      <c r="D29" s="103"/>
      <c r="E29" s="103"/>
      <c r="F29" s="103"/>
      <c r="G29" s="118"/>
      <c r="H29" s="103"/>
      <c r="I29" s="103"/>
      <c r="J29" s="103"/>
      <c r="K29" s="118"/>
      <c r="L29" s="119"/>
      <c r="M29" s="119"/>
      <c r="N29" s="119"/>
      <c r="O29" s="118"/>
      <c r="P29" s="119"/>
      <c r="Q29" s="119"/>
      <c r="R29" s="119"/>
      <c r="S29" s="118"/>
      <c r="T29" s="121">
        <f t="shared" si="3"/>
        <v>-2.2620019999999998</v>
      </c>
      <c r="U29" s="59">
        <f t="shared" si="4"/>
        <v>2.2620019999999998</v>
      </c>
      <c r="V29" s="58">
        <v>2262002</v>
      </c>
    </row>
    <row r="30" spans="1:22" ht="23.25" hidden="1" customHeight="1" x14ac:dyDescent="0.6">
      <c r="A30" s="117" t="s">
        <v>91</v>
      </c>
      <c r="B30" s="103">
        <f t="shared" si="2"/>
        <v>0</v>
      </c>
      <c r="C30" s="103"/>
      <c r="D30" s="103"/>
      <c r="E30" s="103"/>
      <c r="F30" s="103"/>
      <c r="G30" s="118"/>
      <c r="H30" s="103"/>
      <c r="I30" s="103"/>
      <c r="J30" s="103"/>
      <c r="K30" s="118"/>
      <c r="L30" s="119"/>
      <c r="M30" s="119"/>
      <c r="N30" s="119"/>
      <c r="O30" s="118"/>
      <c r="P30" s="119"/>
      <c r="Q30" s="119"/>
      <c r="R30" s="119"/>
      <c r="S30" s="118"/>
      <c r="T30" s="121">
        <f t="shared" si="3"/>
        <v>-2.262003</v>
      </c>
      <c r="U30" s="59">
        <f t="shared" si="4"/>
        <v>2.262003</v>
      </c>
      <c r="V30" s="58">
        <v>2262003</v>
      </c>
    </row>
    <row r="31" spans="1:22" ht="23.25" hidden="1" customHeight="1" x14ac:dyDescent="0.6">
      <c r="A31" s="117" t="s">
        <v>92</v>
      </c>
      <c r="B31" s="103">
        <f t="shared" si="2"/>
        <v>0</v>
      </c>
      <c r="C31" s="103"/>
      <c r="D31" s="103"/>
      <c r="E31" s="103"/>
      <c r="F31" s="103"/>
      <c r="G31" s="118"/>
      <c r="H31" s="103"/>
      <c r="I31" s="103"/>
      <c r="J31" s="103"/>
      <c r="K31" s="118"/>
      <c r="L31" s="119"/>
      <c r="M31" s="119"/>
      <c r="N31" s="119"/>
      <c r="O31" s="118"/>
      <c r="P31" s="119"/>
      <c r="Q31" s="119"/>
      <c r="R31" s="119"/>
      <c r="S31" s="118"/>
      <c r="T31" s="121">
        <f t="shared" si="3"/>
        <v>-2.2620040000000001</v>
      </c>
      <c r="U31" s="59">
        <f t="shared" si="4"/>
        <v>2.2620040000000001</v>
      </c>
      <c r="V31" s="58">
        <v>2262004</v>
      </c>
    </row>
    <row r="32" spans="1:22" ht="23.25" hidden="1" customHeight="1" x14ac:dyDescent="0.6">
      <c r="A32" s="117" t="s">
        <v>93</v>
      </c>
      <c r="B32" s="103">
        <f t="shared" si="2"/>
        <v>0</v>
      </c>
      <c r="C32" s="103"/>
      <c r="D32" s="103"/>
      <c r="E32" s="103"/>
      <c r="F32" s="103"/>
      <c r="G32" s="118"/>
      <c r="H32" s="103"/>
      <c r="I32" s="103"/>
      <c r="J32" s="103"/>
      <c r="K32" s="118"/>
      <c r="L32" s="119"/>
      <c r="M32" s="119"/>
      <c r="N32" s="119"/>
      <c r="O32" s="118"/>
      <c r="P32" s="119"/>
      <c r="Q32" s="119"/>
      <c r="R32" s="119"/>
      <c r="S32" s="118"/>
      <c r="T32" s="121">
        <f t="shared" si="3"/>
        <v>-2.2620049999999998</v>
      </c>
      <c r="U32" s="59">
        <f t="shared" si="4"/>
        <v>2.2620049999999998</v>
      </c>
      <c r="V32" s="58">
        <v>2262005</v>
      </c>
    </row>
    <row r="33" spans="1:22" ht="23.25" hidden="1" customHeight="1" x14ac:dyDescent="0.6">
      <c r="A33" s="117" t="s">
        <v>94</v>
      </c>
      <c r="B33" s="103">
        <f t="shared" si="2"/>
        <v>0</v>
      </c>
      <c r="C33" s="103"/>
      <c r="D33" s="103"/>
      <c r="E33" s="103"/>
      <c r="F33" s="103"/>
      <c r="G33" s="118"/>
      <c r="H33" s="103"/>
      <c r="I33" s="103"/>
      <c r="J33" s="103"/>
      <c r="K33" s="118"/>
      <c r="L33" s="119"/>
      <c r="M33" s="119"/>
      <c r="N33" s="119"/>
      <c r="O33" s="118"/>
      <c r="P33" s="119"/>
      <c r="Q33" s="119"/>
      <c r="R33" s="119"/>
      <c r="S33" s="118"/>
      <c r="T33" s="121">
        <f t="shared" si="3"/>
        <v>-2.262006</v>
      </c>
      <c r="U33" s="59">
        <f t="shared" si="4"/>
        <v>2.262006</v>
      </c>
      <c r="V33" s="58">
        <v>2262006</v>
      </c>
    </row>
    <row r="34" spans="1:22" ht="23.25" hidden="1" customHeight="1" x14ac:dyDescent="0.6">
      <c r="A34" s="117" t="s">
        <v>95</v>
      </c>
      <c r="B34" s="103">
        <f t="shared" si="2"/>
        <v>0</v>
      </c>
      <c r="C34" s="103"/>
      <c r="D34" s="103"/>
      <c r="E34" s="103"/>
      <c r="F34" s="103"/>
      <c r="G34" s="118"/>
      <c r="H34" s="103"/>
      <c r="I34" s="103"/>
      <c r="J34" s="103"/>
      <c r="K34" s="118"/>
      <c r="L34" s="119"/>
      <c r="M34" s="119"/>
      <c r="N34" s="119"/>
      <c r="O34" s="118"/>
      <c r="P34" s="119"/>
      <c r="Q34" s="119"/>
      <c r="R34" s="119"/>
      <c r="S34" s="118"/>
      <c r="T34" s="121">
        <f t="shared" si="3"/>
        <v>-2.2620070000000001</v>
      </c>
      <c r="U34" s="59">
        <f t="shared" si="4"/>
        <v>2.2620070000000001</v>
      </c>
      <c r="V34" s="58">
        <v>2262007</v>
      </c>
    </row>
    <row r="35" spans="1:22" ht="23.25" hidden="1" customHeight="1" x14ac:dyDescent="0.6">
      <c r="A35" s="117" t="s">
        <v>96</v>
      </c>
      <c r="B35" s="103">
        <f t="shared" si="2"/>
        <v>0</v>
      </c>
      <c r="C35" s="103"/>
      <c r="D35" s="103"/>
      <c r="E35" s="103"/>
      <c r="F35" s="103"/>
      <c r="G35" s="118"/>
      <c r="H35" s="103"/>
      <c r="I35" s="103"/>
      <c r="J35" s="103"/>
      <c r="K35" s="118"/>
      <c r="L35" s="119"/>
      <c r="M35" s="119"/>
      <c r="N35" s="119"/>
      <c r="O35" s="118"/>
      <c r="P35" s="119"/>
      <c r="Q35" s="119"/>
      <c r="R35" s="119"/>
      <c r="S35" s="118"/>
      <c r="T35" s="121">
        <f t="shared" si="3"/>
        <v>-2.2620079999999998</v>
      </c>
      <c r="U35" s="59">
        <f t="shared" si="4"/>
        <v>2.2620079999999998</v>
      </c>
      <c r="V35" s="58">
        <v>2262008</v>
      </c>
    </row>
    <row r="36" spans="1:22" ht="23.25" hidden="1" customHeight="1" x14ac:dyDescent="0.6">
      <c r="A36" s="117" t="s">
        <v>97</v>
      </c>
      <c r="B36" s="103">
        <f t="shared" si="2"/>
        <v>0</v>
      </c>
      <c r="C36" s="103"/>
      <c r="D36" s="103"/>
      <c r="E36" s="103"/>
      <c r="F36" s="103"/>
      <c r="G36" s="118"/>
      <c r="H36" s="103"/>
      <c r="I36" s="103"/>
      <c r="J36" s="103"/>
      <c r="K36" s="118"/>
      <c r="L36" s="119"/>
      <c r="M36" s="119"/>
      <c r="N36" s="119"/>
      <c r="O36" s="118"/>
      <c r="P36" s="119"/>
      <c r="Q36" s="119"/>
      <c r="R36" s="119"/>
      <c r="S36" s="118"/>
      <c r="T36" s="121">
        <f t="shared" si="3"/>
        <v>-2.2620089999999999</v>
      </c>
      <c r="U36" s="59">
        <f t="shared" si="4"/>
        <v>2.2620089999999999</v>
      </c>
      <c r="V36" s="58">
        <v>2262009</v>
      </c>
    </row>
    <row r="37" spans="1:22" ht="23.25" hidden="1" customHeight="1" x14ac:dyDescent="0.6">
      <c r="A37" s="117" t="s">
        <v>98</v>
      </c>
      <c r="B37" s="103">
        <f t="shared" si="2"/>
        <v>0</v>
      </c>
      <c r="C37" s="103"/>
      <c r="D37" s="103"/>
      <c r="E37" s="103"/>
      <c r="F37" s="103"/>
      <c r="G37" s="118"/>
      <c r="H37" s="103"/>
      <c r="I37" s="103"/>
      <c r="J37" s="103"/>
      <c r="K37" s="118"/>
      <c r="L37" s="119"/>
      <c r="M37" s="119"/>
      <c r="N37" s="119"/>
      <c r="O37" s="118"/>
      <c r="P37" s="119"/>
      <c r="Q37" s="119"/>
      <c r="R37" s="119"/>
      <c r="S37" s="118"/>
      <c r="T37" s="121">
        <f t="shared" si="3"/>
        <v>-2.2620100000000001</v>
      </c>
      <c r="U37" s="59">
        <f t="shared" si="4"/>
        <v>2.2620100000000001</v>
      </c>
      <c r="V37" s="58">
        <v>2262010</v>
      </c>
    </row>
    <row r="38" spans="1:22" ht="23.25" customHeight="1" x14ac:dyDescent="0.6">
      <c r="A38" s="117" t="s">
        <v>99</v>
      </c>
      <c r="B38" s="103">
        <f t="shared" si="2"/>
        <v>0</v>
      </c>
      <c r="C38" s="103"/>
      <c r="D38" s="103"/>
      <c r="E38" s="103"/>
      <c r="F38" s="103"/>
      <c r="G38" s="118">
        <f>D38+E38+F38</f>
        <v>0</v>
      </c>
      <c r="H38" s="103"/>
      <c r="I38" s="103"/>
      <c r="J38" s="103"/>
      <c r="K38" s="118">
        <f>H38+I38+J38</f>
        <v>0</v>
      </c>
      <c r="L38" s="119"/>
      <c r="M38" s="119"/>
      <c r="N38" s="119"/>
      <c r="O38" s="118">
        <f>L38+M38+N38</f>
        <v>0</v>
      </c>
      <c r="P38" s="119"/>
      <c r="Q38" s="119"/>
      <c r="R38" s="119"/>
      <c r="S38" s="118">
        <f>P38+Q38+R38</f>
        <v>0</v>
      </c>
      <c r="T38" s="121">
        <f t="shared" si="3"/>
        <v>-1</v>
      </c>
      <c r="U38" s="59">
        <f t="shared" si="4"/>
        <v>1</v>
      </c>
      <c r="V38" s="58">
        <v>1000000</v>
      </c>
    </row>
    <row r="39" spans="1:22" ht="23.25" customHeight="1" x14ac:dyDescent="0.6">
      <c r="A39" s="117" t="s">
        <v>100</v>
      </c>
      <c r="B39" s="103">
        <f t="shared" si="2"/>
        <v>0</v>
      </c>
      <c r="C39" s="103"/>
      <c r="D39" s="103"/>
      <c r="E39" s="103"/>
      <c r="F39" s="103"/>
      <c r="G39" s="118">
        <f>D39+E39+F39</f>
        <v>0</v>
      </c>
      <c r="H39" s="103"/>
      <c r="I39" s="103"/>
      <c r="J39" s="103"/>
      <c r="K39" s="118">
        <f>H39+I39+J39</f>
        <v>0</v>
      </c>
      <c r="L39" s="103"/>
      <c r="M39" s="103"/>
      <c r="N39" s="103"/>
      <c r="O39" s="118">
        <f>L39+M39+N39</f>
        <v>0</v>
      </c>
      <c r="P39" s="103"/>
      <c r="Q39" s="103"/>
      <c r="R39" s="103"/>
      <c r="S39" s="118">
        <f>P39+Q39+R39</f>
        <v>0</v>
      </c>
      <c r="T39" s="121">
        <f>B39-U39</f>
        <v>-0.90269999999999995</v>
      </c>
      <c r="U39" s="59">
        <f t="shared" si="4"/>
        <v>0.90269999999999995</v>
      </c>
      <c r="V39" s="58">
        <v>902700</v>
      </c>
    </row>
    <row r="40" spans="1:22" ht="23.25" hidden="1" customHeight="1" x14ac:dyDescent="0.6">
      <c r="A40" s="117" t="s">
        <v>101</v>
      </c>
      <c r="B40" s="103">
        <f t="shared" si="2"/>
        <v>0</v>
      </c>
      <c r="C40" s="103"/>
      <c r="D40" s="103"/>
      <c r="E40" s="103"/>
      <c r="F40" s="103"/>
      <c r="G40" s="118"/>
      <c r="H40" s="103"/>
      <c r="I40" s="103"/>
      <c r="J40" s="103"/>
      <c r="K40" s="118"/>
      <c r="L40" s="119"/>
      <c r="M40" s="119"/>
      <c r="N40" s="119"/>
      <c r="O40" s="120"/>
      <c r="P40" s="119"/>
      <c r="Q40" s="119"/>
      <c r="R40" s="119"/>
      <c r="S40" s="120"/>
      <c r="T40" s="121">
        <f t="shared" si="3"/>
        <v>-2.2620130000000001</v>
      </c>
      <c r="U40" s="59">
        <f t="shared" si="4"/>
        <v>2.2620130000000001</v>
      </c>
      <c r="V40" s="58">
        <v>2262013</v>
      </c>
    </row>
    <row r="41" spans="1:22" ht="23.25" hidden="1" customHeight="1" x14ac:dyDescent="0.6">
      <c r="A41" s="117" t="s">
        <v>102</v>
      </c>
      <c r="B41" s="103">
        <f t="shared" si="2"/>
        <v>0</v>
      </c>
      <c r="C41" s="103"/>
      <c r="D41" s="103"/>
      <c r="E41" s="103"/>
      <c r="F41" s="103"/>
      <c r="G41" s="118"/>
      <c r="H41" s="103"/>
      <c r="I41" s="103"/>
      <c r="J41" s="103"/>
      <c r="K41" s="118"/>
      <c r="L41" s="119"/>
      <c r="M41" s="119"/>
      <c r="N41" s="119"/>
      <c r="O41" s="120"/>
      <c r="P41" s="119"/>
      <c r="Q41" s="119"/>
      <c r="R41" s="119"/>
      <c r="S41" s="120"/>
      <c r="T41" s="121">
        <f t="shared" si="3"/>
        <v>-2.2620140000000002</v>
      </c>
      <c r="U41" s="59">
        <f t="shared" si="4"/>
        <v>2.2620140000000002</v>
      </c>
      <c r="V41" s="58">
        <v>2262014</v>
      </c>
    </row>
    <row r="42" spans="1:22" ht="23.25" hidden="1" customHeight="1" x14ac:dyDescent="0.6">
      <c r="A42" s="117" t="s">
        <v>103</v>
      </c>
      <c r="B42" s="103">
        <f t="shared" si="2"/>
        <v>0</v>
      </c>
      <c r="C42" s="103"/>
      <c r="D42" s="103"/>
      <c r="E42" s="103"/>
      <c r="F42" s="103"/>
      <c r="G42" s="118"/>
      <c r="H42" s="103"/>
      <c r="I42" s="103"/>
      <c r="J42" s="103"/>
      <c r="K42" s="118"/>
      <c r="L42" s="119"/>
      <c r="M42" s="119"/>
      <c r="N42" s="119"/>
      <c r="O42" s="120"/>
      <c r="P42" s="119"/>
      <c r="Q42" s="119"/>
      <c r="R42" s="119"/>
      <c r="S42" s="120"/>
      <c r="T42" s="121">
        <f>B42-U42</f>
        <v>-0.6</v>
      </c>
      <c r="U42" s="59">
        <f t="shared" si="4"/>
        <v>0.6</v>
      </c>
      <c r="V42" s="58">
        <v>600000</v>
      </c>
    </row>
    <row r="43" spans="1:22" ht="23.25" hidden="1" customHeight="1" x14ac:dyDescent="0.6">
      <c r="A43" s="117" t="s">
        <v>104</v>
      </c>
      <c r="B43" s="103">
        <f t="shared" si="2"/>
        <v>0</v>
      </c>
      <c r="C43" s="103"/>
      <c r="D43" s="103"/>
      <c r="E43" s="103"/>
      <c r="F43" s="103"/>
      <c r="G43" s="118"/>
      <c r="H43" s="103"/>
      <c r="I43" s="103"/>
      <c r="J43" s="103"/>
      <c r="K43" s="118"/>
      <c r="L43" s="119"/>
      <c r="M43" s="119"/>
      <c r="N43" s="119"/>
      <c r="O43" s="120"/>
      <c r="P43" s="119"/>
      <c r="Q43" s="119"/>
      <c r="R43" s="119"/>
      <c r="S43" s="120"/>
      <c r="T43" s="121">
        <f t="shared" si="3"/>
        <v>-2.262016</v>
      </c>
      <c r="U43" s="59">
        <f t="shared" si="4"/>
        <v>2.262016</v>
      </c>
      <c r="V43" s="58">
        <v>2262016</v>
      </c>
    </row>
    <row r="44" spans="1:22" ht="23.25" hidden="1" customHeight="1" x14ac:dyDescent="0.6">
      <c r="A44" s="117" t="s">
        <v>105</v>
      </c>
      <c r="B44" s="103">
        <f t="shared" si="2"/>
        <v>0</v>
      </c>
      <c r="C44" s="103"/>
      <c r="D44" s="103"/>
      <c r="E44" s="103"/>
      <c r="F44" s="103"/>
      <c r="G44" s="118"/>
      <c r="H44" s="103"/>
      <c r="I44" s="103"/>
      <c r="J44" s="103"/>
      <c r="K44" s="118"/>
      <c r="L44" s="119"/>
      <c r="M44" s="119"/>
      <c r="N44" s="119"/>
      <c r="O44" s="120"/>
      <c r="P44" s="119"/>
      <c r="Q44" s="119"/>
      <c r="R44" s="119"/>
      <c r="S44" s="120"/>
      <c r="T44" s="121">
        <f t="shared" si="3"/>
        <v>-2.2620170000000002</v>
      </c>
      <c r="U44" s="59">
        <f t="shared" si="4"/>
        <v>2.2620170000000002</v>
      </c>
      <c r="V44" s="58">
        <v>2262017</v>
      </c>
    </row>
    <row r="45" spans="1:22" ht="23.25" hidden="1" customHeight="1" x14ac:dyDescent="0.6">
      <c r="A45" s="117" t="s">
        <v>106</v>
      </c>
      <c r="B45" s="103">
        <f t="shared" si="2"/>
        <v>0</v>
      </c>
      <c r="C45" s="103"/>
      <c r="D45" s="103"/>
      <c r="E45" s="103"/>
      <c r="F45" s="103"/>
      <c r="G45" s="118"/>
      <c r="H45" s="103"/>
      <c r="I45" s="103"/>
      <c r="J45" s="103"/>
      <c r="K45" s="118"/>
      <c r="L45" s="119"/>
      <c r="M45" s="119"/>
      <c r="N45" s="119"/>
      <c r="O45" s="120"/>
      <c r="P45" s="119"/>
      <c r="Q45" s="119"/>
      <c r="R45" s="119"/>
      <c r="S45" s="120"/>
      <c r="T45" s="121">
        <f t="shared" si="3"/>
        <v>-2.2620179999999999</v>
      </c>
      <c r="U45" s="59">
        <f t="shared" si="4"/>
        <v>2.2620179999999999</v>
      </c>
      <c r="V45" s="58">
        <v>2262018</v>
      </c>
    </row>
    <row r="46" spans="1:22" ht="23.25" hidden="1" customHeight="1" x14ac:dyDescent="0.6">
      <c r="A46" s="117" t="s">
        <v>107</v>
      </c>
      <c r="B46" s="103">
        <f t="shared" si="2"/>
        <v>0</v>
      </c>
      <c r="C46" s="103"/>
      <c r="D46" s="103"/>
      <c r="E46" s="103"/>
      <c r="F46" s="103"/>
      <c r="G46" s="118"/>
      <c r="H46" s="103"/>
      <c r="I46" s="103"/>
      <c r="J46" s="103"/>
      <c r="K46" s="118"/>
      <c r="L46" s="119"/>
      <c r="M46" s="119"/>
      <c r="N46" s="119"/>
      <c r="O46" s="120"/>
      <c r="P46" s="119"/>
      <c r="Q46" s="119"/>
      <c r="R46" s="119"/>
      <c r="S46" s="120"/>
      <c r="T46" s="121">
        <f t="shared" si="3"/>
        <v>-0.39379999999999998</v>
      </c>
      <c r="U46" s="59">
        <f t="shared" si="4"/>
        <v>0.39379999999999998</v>
      </c>
      <c r="V46" s="58">
        <v>393800</v>
      </c>
    </row>
    <row r="47" spans="1:22" ht="23.25" hidden="1" customHeight="1" x14ac:dyDescent="0.6">
      <c r="A47" s="117" t="s">
        <v>108</v>
      </c>
      <c r="B47" s="103">
        <f t="shared" si="2"/>
        <v>0</v>
      </c>
      <c r="C47" s="103"/>
      <c r="D47" s="103"/>
      <c r="E47" s="103"/>
      <c r="F47" s="103"/>
      <c r="G47" s="118"/>
      <c r="H47" s="103"/>
      <c r="I47" s="103"/>
      <c r="J47" s="103"/>
      <c r="K47" s="118"/>
      <c r="L47" s="119"/>
      <c r="M47" s="119"/>
      <c r="N47" s="119"/>
      <c r="O47" s="120"/>
      <c r="P47" s="119"/>
      <c r="Q47" s="119"/>
      <c r="R47" s="119"/>
      <c r="S47" s="120"/>
      <c r="T47" s="94"/>
    </row>
    <row r="48" spans="1:22" ht="23.25" customHeight="1" x14ac:dyDescent="0.6">
      <c r="A48" s="107" t="s">
        <v>109</v>
      </c>
      <c r="B48" s="109"/>
      <c r="C48" s="109"/>
      <c r="D48" s="109"/>
      <c r="E48" s="109"/>
      <c r="F48" s="109"/>
      <c r="G48" s="122"/>
      <c r="H48" s="109"/>
      <c r="I48" s="109"/>
      <c r="J48" s="109"/>
      <c r="K48" s="122"/>
      <c r="L48" s="123"/>
      <c r="M48" s="123"/>
      <c r="N48" s="123"/>
      <c r="O48" s="120"/>
      <c r="P48" s="123"/>
      <c r="Q48" s="123"/>
      <c r="R48" s="123"/>
      <c r="S48" s="120"/>
      <c r="T48" s="94"/>
    </row>
    <row r="49" spans="1:20" ht="23.25" hidden="1" customHeight="1" x14ac:dyDescent="0.6">
      <c r="A49" s="124" t="s">
        <v>110</v>
      </c>
      <c r="B49" s="125"/>
      <c r="C49" s="125"/>
      <c r="D49" s="125"/>
      <c r="E49" s="125"/>
      <c r="F49" s="125"/>
      <c r="G49" s="126">
        <f>SUM(D49:F49)</f>
        <v>0</v>
      </c>
      <c r="H49" s="125"/>
      <c r="I49" s="125"/>
      <c r="J49" s="125"/>
      <c r="K49" s="126">
        <f>SUM(H49:J49)</f>
        <v>0</v>
      </c>
      <c r="L49" s="127"/>
      <c r="M49" s="127"/>
      <c r="N49" s="127"/>
      <c r="O49" s="128"/>
      <c r="P49" s="127"/>
      <c r="Q49" s="127"/>
      <c r="R49" s="127"/>
      <c r="S49" s="128"/>
      <c r="T49" s="94"/>
    </row>
    <row r="50" spans="1:20" ht="23.25" hidden="1" customHeight="1" x14ac:dyDescent="0.6">
      <c r="A50" s="117" t="s">
        <v>111</v>
      </c>
      <c r="B50" s="103"/>
      <c r="C50" s="103"/>
      <c r="D50" s="103"/>
      <c r="E50" s="103"/>
      <c r="F50" s="103"/>
      <c r="G50" s="118">
        <f>SUM(D50:F50)</f>
        <v>0</v>
      </c>
      <c r="H50" s="103"/>
      <c r="I50" s="103"/>
      <c r="J50" s="103"/>
      <c r="K50" s="118">
        <f>SUM(H50:J50)</f>
        <v>0</v>
      </c>
      <c r="L50" s="119"/>
      <c r="M50" s="119"/>
      <c r="N50" s="119"/>
      <c r="O50" s="120"/>
      <c r="P50" s="119"/>
      <c r="Q50" s="119"/>
      <c r="R50" s="119"/>
      <c r="S50" s="120"/>
      <c r="T50" s="94"/>
    </row>
    <row r="51" spans="1:20" ht="23.25" hidden="1" customHeight="1" x14ac:dyDescent="0.6">
      <c r="A51" s="117" t="s">
        <v>112</v>
      </c>
      <c r="B51" s="103"/>
      <c r="C51" s="103"/>
      <c r="D51" s="103"/>
      <c r="E51" s="103"/>
      <c r="F51" s="103"/>
      <c r="G51" s="118">
        <f>SUM(D51:F51)</f>
        <v>0</v>
      </c>
      <c r="H51" s="103"/>
      <c r="I51" s="103"/>
      <c r="J51" s="103"/>
      <c r="K51" s="118">
        <f>SUM(H51:J51)</f>
        <v>0</v>
      </c>
      <c r="L51" s="119"/>
      <c r="M51" s="119"/>
      <c r="N51" s="119"/>
      <c r="O51" s="120"/>
      <c r="P51" s="119"/>
      <c r="Q51" s="119"/>
      <c r="R51" s="119"/>
      <c r="S51" s="120"/>
      <c r="T51" s="94"/>
    </row>
    <row r="52" spans="1:20" ht="23.25" hidden="1" customHeight="1" x14ac:dyDescent="0.6">
      <c r="A52" s="129" t="s">
        <v>113</v>
      </c>
      <c r="B52" s="109"/>
      <c r="C52" s="109"/>
      <c r="D52" s="109"/>
      <c r="E52" s="109"/>
      <c r="F52" s="109"/>
      <c r="G52" s="122">
        <f>SUM(D52:F52)</f>
        <v>0</v>
      </c>
      <c r="H52" s="109"/>
      <c r="I52" s="109"/>
      <c r="J52" s="109"/>
      <c r="K52" s="122">
        <f>SUM(H52:J52)</f>
        <v>0</v>
      </c>
      <c r="L52" s="123"/>
      <c r="M52" s="123"/>
      <c r="N52" s="123"/>
      <c r="O52" s="130"/>
      <c r="P52" s="123"/>
      <c r="Q52" s="123"/>
      <c r="R52" s="123"/>
      <c r="S52" s="130"/>
      <c r="T52" s="94"/>
    </row>
    <row r="53" spans="1:20" ht="23.25" customHeight="1" x14ac:dyDescent="0.6">
      <c r="A53" s="92" t="s">
        <v>114</v>
      </c>
      <c r="B53" s="113"/>
      <c r="C53" s="114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94"/>
    </row>
    <row r="54" spans="1:20" ht="23.25" customHeight="1" x14ac:dyDescent="0.6">
      <c r="A54" s="132" t="s">
        <v>115</v>
      </c>
      <c r="B54" s="133"/>
      <c r="C54" s="134"/>
      <c r="D54" s="96"/>
      <c r="E54" s="96"/>
      <c r="F54" s="96"/>
      <c r="G54" s="98"/>
      <c r="H54" s="96"/>
      <c r="I54" s="96"/>
      <c r="J54" s="96"/>
      <c r="K54" s="98"/>
      <c r="L54" s="96"/>
      <c r="M54" s="96"/>
      <c r="N54" s="96"/>
      <c r="O54" s="100"/>
      <c r="P54" s="99"/>
      <c r="Q54" s="99"/>
      <c r="R54" s="99"/>
      <c r="S54" s="100"/>
      <c r="T54" s="94"/>
    </row>
    <row r="55" spans="1:20" ht="23.25" hidden="1" customHeight="1" x14ac:dyDescent="0.6">
      <c r="A55" s="117" t="s">
        <v>116</v>
      </c>
      <c r="B55" s="135"/>
      <c r="C55" s="136"/>
      <c r="D55" s="103"/>
      <c r="E55" s="103"/>
      <c r="F55" s="102"/>
      <c r="G55" s="104">
        <f t="shared" ref="G55:G67" si="5">SUM(D55:F55)</f>
        <v>0</v>
      </c>
      <c r="H55" s="102"/>
      <c r="I55" s="102"/>
      <c r="J55" s="102"/>
      <c r="K55" s="104">
        <f t="shared" ref="K55:K67" si="6">SUM(H55:J55)</f>
        <v>0</v>
      </c>
      <c r="L55" s="105"/>
      <c r="M55" s="105"/>
      <c r="N55" s="105"/>
      <c r="O55" s="106"/>
      <c r="P55" s="105"/>
      <c r="Q55" s="105"/>
      <c r="R55" s="105"/>
      <c r="S55" s="106"/>
      <c r="T55" s="94"/>
    </row>
    <row r="56" spans="1:20" ht="23.25" hidden="1" customHeight="1" x14ac:dyDescent="0.6">
      <c r="A56" s="117" t="s">
        <v>117</v>
      </c>
      <c r="B56" s="135"/>
      <c r="C56" s="136"/>
      <c r="D56" s="103"/>
      <c r="E56" s="103"/>
      <c r="F56" s="102"/>
      <c r="G56" s="104">
        <f t="shared" si="5"/>
        <v>0</v>
      </c>
      <c r="H56" s="102"/>
      <c r="I56" s="102"/>
      <c r="J56" s="102"/>
      <c r="K56" s="104">
        <f t="shared" si="6"/>
        <v>0</v>
      </c>
      <c r="L56" s="105"/>
      <c r="M56" s="105"/>
      <c r="N56" s="105"/>
      <c r="O56" s="106"/>
      <c r="P56" s="105"/>
      <c r="Q56" s="105"/>
      <c r="R56" s="105"/>
      <c r="S56" s="106"/>
      <c r="T56" s="94"/>
    </row>
    <row r="57" spans="1:20" ht="23.25" hidden="1" customHeight="1" x14ac:dyDescent="0.6">
      <c r="A57" s="117" t="s">
        <v>118</v>
      </c>
      <c r="B57" s="135"/>
      <c r="C57" s="136"/>
      <c r="D57" s="103"/>
      <c r="E57" s="103"/>
      <c r="F57" s="102"/>
      <c r="G57" s="104">
        <f t="shared" si="5"/>
        <v>0</v>
      </c>
      <c r="H57" s="102"/>
      <c r="I57" s="102"/>
      <c r="J57" s="102"/>
      <c r="K57" s="104">
        <f t="shared" si="6"/>
        <v>0</v>
      </c>
      <c r="L57" s="105"/>
      <c r="M57" s="105"/>
      <c r="N57" s="105"/>
      <c r="O57" s="106"/>
      <c r="P57" s="105"/>
      <c r="Q57" s="105"/>
      <c r="R57" s="105"/>
      <c r="S57" s="106"/>
      <c r="T57" s="94"/>
    </row>
    <row r="58" spans="1:20" ht="23.25" hidden="1" customHeight="1" x14ac:dyDescent="0.6">
      <c r="A58" s="117" t="s">
        <v>119</v>
      </c>
      <c r="B58" s="135"/>
      <c r="C58" s="136"/>
      <c r="D58" s="103"/>
      <c r="E58" s="103"/>
      <c r="F58" s="102"/>
      <c r="G58" s="104">
        <f t="shared" si="5"/>
        <v>0</v>
      </c>
      <c r="H58" s="102"/>
      <c r="I58" s="102"/>
      <c r="J58" s="102"/>
      <c r="K58" s="104">
        <f t="shared" si="6"/>
        <v>0</v>
      </c>
      <c r="L58" s="105"/>
      <c r="M58" s="105"/>
      <c r="N58" s="105"/>
      <c r="O58" s="106"/>
      <c r="P58" s="105"/>
      <c r="Q58" s="105"/>
      <c r="R58" s="105"/>
      <c r="S58" s="106"/>
      <c r="T58" s="94"/>
    </row>
    <row r="59" spans="1:20" ht="23.25" hidden="1" customHeight="1" x14ac:dyDescent="0.6">
      <c r="A59" s="117" t="s">
        <v>120</v>
      </c>
      <c r="B59" s="135"/>
      <c r="C59" s="136"/>
      <c r="D59" s="103"/>
      <c r="E59" s="103"/>
      <c r="F59" s="102"/>
      <c r="G59" s="104">
        <f t="shared" si="5"/>
        <v>0</v>
      </c>
      <c r="H59" s="102"/>
      <c r="I59" s="102"/>
      <c r="J59" s="102"/>
      <c r="K59" s="104">
        <f t="shared" si="6"/>
        <v>0</v>
      </c>
      <c r="L59" s="105"/>
      <c r="M59" s="105"/>
      <c r="N59" s="105"/>
      <c r="O59" s="106"/>
      <c r="P59" s="105"/>
      <c r="Q59" s="105"/>
      <c r="R59" s="105"/>
      <c r="S59" s="106"/>
      <c r="T59" s="94"/>
    </row>
    <row r="60" spans="1:20" ht="23.25" hidden="1" customHeight="1" x14ac:dyDescent="0.6">
      <c r="A60" s="117" t="s">
        <v>121</v>
      </c>
      <c r="B60" s="135"/>
      <c r="C60" s="136"/>
      <c r="D60" s="103"/>
      <c r="E60" s="103"/>
      <c r="F60" s="102"/>
      <c r="G60" s="104">
        <f t="shared" si="5"/>
        <v>0</v>
      </c>
      <c r="H60" s="102"/>
      <c r="I60" s="102"/>
      <c r="J60" s="102"/>
      <c r="K60" s="104">
        <f t="shared" si="6"/>
        <v>0</v>
      </c>
      <c r="L60" s="105"/>
      <c r="M60" s="105"/>
      <c r="N60" s="105"/>
      <c r="O60" s="106"/>
      <c r="P60" s="105"/>
      <c r="Q60" s="105"/>
      <c r="R60" s="105"/>
      <c r="S60" s="106"/>
      <c r="T60" s="94"/>
    </row>
    <row r="61" spans="1:20" ht="23.25" hidden="1" customHeight="1" x14ac:dyDescent="0.6">
      <c r="A61" s="117" t="s">
        <v>122</v>
      </c>
      <c r="B61" s="135"/>
      <c r="C61" s="136"/>
      <c r="D61" s="103"/>
      <c r="E61" s="103"/>
      <c r="F61" s="102"/>
      <c r="G61" s="104">
        <f t="shared" si="5"/>
        <v>0</v>
      </c>
      <c r="H61" s="102"/>
      <c r="I61" s="102"/>
      <c r="J61" s="102"/>
      <c r="K61" s="104">
        <f t="shared" si="6"/>
        <v>0</v>
      </c>
      <c r="L61" s="105"/>
      <c r="M61" s="105"/>
      <c r="N61" s="105"/>
      <c r="O61" s="106"/>
      <c r="P61" s="105"/>
      <c r="Q61" s="105"/>
      <c r="R61" s="105"/>
      <c r="S61" s="106"/>
      <c r="T61" s="94"/>
    </row>
    <row r="62" spans="1:20" ht="23.25" hidden="1" customHeight="1" x14ac:dyDescent="0.6">
      <c r="A62" s="117" t="s">
        <v>123</v>
      </c>
      <c r="B62" s="135"/>
      <c r="C62" s="136"/>
      <c r="D62" s="103"/>
      <c r="E62" s="103"/>
      <c r="F62" s="102"/>
      <c r="G62" s="104">
        <f t="shared" si="5"/>
        <v>0</v>
      </c>
      <c r="H62" s="102"/>
      <c r="I62" s="102"/>
      <c r="J62" s="102"/>
      <c r="K62" s="104">
        <f t="shared" si="6"/>
        <v>0</v>
      </c>
      <c r="L62" s="105"/>
      <c r="M62" s="105"/>
      <c r="N62" s="105"/>
      <c r="O62" s="106"/>
      <c r="P62" s="105"/>
      <c r="Q62" s="105"/>
      <c r="R62" s="105"/>
      <c r="S62" s="106"/>
      <c r="T62" s="94"/>
    </row>
    <row r="63" spans="1:20" ht="23.25" hidden="1" customHeight="1" x14ac:dyDescent="0.6">
      <c r="A63" s="117" t="s">
        <v>124</v>
      </c>
      <c r="B63" s="135"/>
      <c r="C63" s="136"/>
      <c r="D63" s="103"/>
      <c r="E63" s="103"/>
      <c r="F63" s="102"/>
      <c r="G63" s="104">
        <f t="shared" si="5"/>
        <v>0</v>
      </c>
      <c r="H63" s="102"/>
      <c r="I63" s="102"/>
      <c r="J63" s="102"/>
      <c r="K63" s="104">
        <f t="shared" si="6"/>
        <v>0</v>
      </c>
      <c r="L63" s="105"/>
      <c r="M63" s="105"/>
      <c r="N63" s="105"/>
      <c r="O63" s="106"/>
      <c r="P63" s="105"/>
      <c r="Q63" s="105"/>
      <c r="R63" s="105"/>
      <c r="S63" s="106"/>
      <c r="T63" s="94"/>
    </row>
    <row r="64" spans="1:20" ht="23.25" hidden="1" customHeight="1" x14ac:dyDescent="0.6">
      <c r="A64" s="117" t="s">
        <v>125</v>
      </c>
      <c r="B64" s="135"/>
      <c r="C64" s="136"/>
      <c r="D64" s="103"/>
      <c r="E64" s="103"/>
      <c r="F64" s="102"/>
      <c r="G64" s="104">
        <f t="shared" si="5"/>
        <v>0</v>
      </c>
      <c r="H64" s="102"/>
      <c r="I64" s="102"/>
      <c r="J64" s="102"/>
      <c r="K64" s="104">
        <f t="shared" si="6"/>
        <v>0</v>
      </c>
      <c r="L64" s="105"/>
      <c r="M64" s="105"/>
      <c r="N64" s="105"/>
      <c r="O64" s="106"/>
      <c r="P64" s="105"/>
      <c r="Q64" s="105"/>
      <c r="R64" s="105"/>
      <c r="S64" s="106"/>
      <c r="T64" s="94"/>
    </row>
    <row r="65" spans="1:20" ht="23.25" hidden="1" customHeight="1" x14ac:dyDescent="0.6">
      <c r="A65" s="400" t="s">
        <v>289</v>
      </c>
      <c r="B65" s="401">
        <f>G65+K65+O65+S65</f>
        <v>0.57499999999999996</v>
      </c>
      <c r="C65" s="136"/>
      <c r="D65" s="103">
        <v>0</v>
      </c>
      <c r="E65" s="103">
        <v>0</v>
      </c>
      <c r="F65" s="104">
        <f>F66</f>
        <v>0.57499999999999996</v>
      </c>
      <c r="G65" s="104">
        <f t="shared" si="5"/>
        <v>0.57499999999999996</v>
      </c>
      <c r="H65" s="103">
        <v>0</v>
      </c>
      <c r="I65" s="103">
        <v>0</v>
      </c>
      <c r="J65" s="103">
        <v>0</v>
      </c>
      <c r="K65" s="104">
        <f t="shared" si="6"/>
        <v>0</v>
      </c>
      <c r="L65" s="103">
        <v>0</v>
      </c>
      <c r="M65" s="103">
        <v>0</v>
      </c>
      <c r="N65" s="103">
        <v>0</v>
      </c>
      <c r="O65" s="104">
        <f>SUM(L65:N65)</f>
        <v>0</v>
      </c>
      <c r="P65" s="103">
        <v>0</v>
      </c>
      <c r="Q65" s="103">
        <v>0</v>
      </c>
      <c r="R65" s="103">
        <v>0</v>
      </c>
      <c r="S65" s="104">
        <f>SUM(P65:R65)</f>
        <v>0</v>
      </c>
      <c r="T65" s="94"/>
    </row>
    <row r="66" spans="1:20" ht="23.25" hidden="1" customHeight="1" x14ac:dyDescent="0.6">
      <c r="A66" s="402" t="s">
        <v>290</v>
      </c>
      <c r="B66" s="403">
        <f>SUM(B68:B90)</f>
        <v>0.57500000000000018</v>
      </c>
      <c r="C66" s="136"/>
      <c r="D66" s="103">
        <v>0</v>
      </c>
      <c r="E66" s="103">
        <v>0</v>
      </c>
      <c r="F66" s="102">
        <v>0.57499999999999996</v>
      </c>
      <c r="G66" s="104">
        <f t="shared" si="5"/>
        <v>0.57499999999999996</v>
      </c>
      <c r="H66" s="103">
        <v>0</v>
      </c>
      <c r="I66" s="103">
        <v>0</v>
      </c>
      <c r="J66" s="103">
        <v>0</v>
      </c>
      <c r="K66" s="104">
        <f t="shared" si="6"/>
        <v>0</v>
      </c>
      <c r="L66" s="103">
        <v>0</v>
      </c>
      <c r="M66" s="103">
        <v>0</v>
      </c>
      <c r="N66" s="103">
        <v>0</v>
      </c>
      <c r="O66" s="104">
        <f>SUM(L66:N66)</f>
        <v>0</v>
      </c>
      <c r="P66" s="103">
        <v>0</v>
      </c>
      <c r="Q66" s="103">
        <v>0</v>
      </c>
      <c r="R66" s="103">
        <v>0</v>
      </c>
      <c r="S66" s="104">
        <f>SUM(P66:R66)</f>
        <v>0</v>
      </c>
      <c r="T66" s="94"/>
    </row>
    <row r="67" spans="1:20" ht="23.25" hidden="1" customHeight="1" x14ac:dyDescent="0.6">
      <c r="A67" s="402" t="s">
        <v>291</v>
      </c>
      <c r="B67" s="135"/>
      <c r="C67" s="136"/>
      <c r="D67" s="103"/>
      <c r="E67" s="103"/>
      <c r="F67" s="102"/>
      <c r="G67" s="104">
        <f t="shared" si="5"/>
        <v>0</v>
      </c>
      <c r="H67" s="102"/>
      <c r="I67" s="102"/>
      <c r="J67" s="102"/>
      <c r="K67" s="104">
        <f t="shared" si="6"/>
        <v>0</v>
      </c>
      <c r="L67" s="105"/>
      <c r="M67" s="105"/>
      <c r="N67" s="105"/>
      <c r="O67" s="106"/>
      <c r="P67" s="105"/>
      <c r="Q67" s="105"/>
      <c r="R67" s="105"/>
      <c r="S67" s="106"/>
      <c r="T67" s="94"/>
    </row>
    <row r="68" spans="1:20" ht="23.25" hidden="1" customHeight="1" x14ac:dyDescent="0.6">
      <c r="A68" s="147" t="s">
        <v>292</v>
      </c>
      <c r="B68" s="148">
        <f>F68</f>
        <v>2.5000000000000001E-2</v>
      </c>
      <c r="C68" s="135">
        <v>0</v>
      </c>
      <c r="D68" s="103">
        <v>0</v>
      </c>
      <c r="E68" s="103">
        <v>0</v>
      </c>
      <c r="F68" s="103">
        <f>(1*25000)/1000000</f>
        <v>2.5000000000000001E-2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94"/>
    </row>
    <row r="69" spans="1:20" ht="23.25" hidden="1" customHeight="1" x14ac:dyDescent="0.6">
      <c r="A69" s="147" t="s">
        <v>293</v>
      </c>
      <c r="B69" s="148">
        <f t="shared" ref="B69:B90" si="7">F69</f>
        <v>0</v>
      </c>
      <c r="C69" s="135">
        <v>0</v>
      </c>
      <c r="D69" s="103">
        <v>0</v>
      </c>
      <c r="E69" s="103">
        <v>0</v>
      </c>
      <c r="F69" s="103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94"/>
    </row>
    <row r="70" spans="1:20" ht="23.25" hidden="1" customHeight="1" x14ac:dyDescent="0.6">
      <c r="A70" s="147" t="s">
        <v>294</v>
      </c>
      <c r="B70" s="148">
        <f t="shared" si="7"/>
        <v>2.5000000000000001E-2</v>
      </c>
      <c r="C70" s="135">
        <v>0</v>
      </c>
      <c r="D70" s="103">
        <v>0</v>
      </c>
      <c r="E70" s="103">
        <v>0</v>
      </c>
      <c r="F70" s="103">
        <f t="shared" ref="F70:F90" si="8">(1*25000)/1000000</f>
        <v>2.5000000000000001E-2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94"/>
    </row>
    <row r="71" spans="1:20" ht="23.25" hidden="1" customHeight="1" x14ac:dyDescent="0.6">
      <c r="A71" s="147" t="s">
        <v>295</v>
      </c>
      <c r="B71" s="148">
        <f t="shared" si="7"/>
        <v>2.5000000000000001E-2</v>
      </c>
      <c r="C71" s="135">
        <v>0</v>
      </c>
      <c r="D71" s="103">
        <v>0</v>
      </c>
      <c r="E71" s="103">
        <v>0</v>
      </c>
      <c r="F71" s="103">
        <f t="shared" si="8"/>
        <v>2.5000000000000001E-2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94"/>
    </row>
    <row r="72" spans="1:20" ht="23.25" hidden="1" customHeight="1" x14ac:dyDescent="0.6">
      <c r="A72" s="147" t="s">
        <v>296</v>
      </c>
      <c r="B72" s="148">
        <f t="shared" si="7"/>
        <v>2.5000000000000001E-2</v>
      </c>
      <c r="C72" s="135">
        <v>0</v>
      </c>
      <c r="D72" s="103">
        <v>0</v>
      </c>
      <c r="E72" s="103">
        <v>0</v>
      </c>
      <c r="F72" s="103">
        <f t="shared" si="8"/>
        <v>2.5000000000000001E-2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94"/>
    </row>
    <row r="73" spans="1:20" ht="23.25" hidden="1" customHeight="1" x14ac:dyDescent="0.6">
      <c r="A73" s="147" t="s">
        <v>297</v>
      </c>
      <c r="B73" s="148">
        <f t="shared" si="7"/>
        <v>2.5000000000000001E-2</v>
      </c>
      <c r="C73" s="135">
        <v>0</v>
      </c>
      <c r="D73" s="103">
        <v>0</v>
      </c>
      <c r="E73" s="103">
        <v>0</v>
      </c>
      <c r="F73" s="103">
        <f t="shared" si="8"/>
        <v>2.5000000000000001E-2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94"/>
    </row>
    <row r="74" spans="1:20" ht="23.25" hidden="1" customHeight="1" x14ac:dyDescent="0.6">
      <c r="A74" s="147" t="s">
        <v>298</v>
      </c>
      <c r="B74" s="148">
        <f t="shared" si="7"/>
        <v>2.5000000000000001E-2</v>
      </c>
      <c r="C74" s="135">
        <v>0</v>
      </c>
      <c r="D74" s="103">
        <v>0</v>
      </c>
      <c r="E74" s="103">
        <v>0</v>
      </c>
      <c r="F74" s="103">
        <f t="shared" si="8"/>
        <v>2.5000000000000001E-2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94"/>
    </row>
    <row r="75" spans="1:20" ht="23.25" hidden="1" customHeight="1" x14ac:dyDescent="0.6">
      <c r="A75" s="147" t="s">
        <v>299</v>
      </c>
      <c r="B75" s="148">
        <f t="shared" si="7"/>
        <v>2.5000000000000001E-2</v>
      </c>
      <c r="C75" s="135">
        <v>0</v>
      </c>
      <c r="D75" s="103">
        <v>0</v>
      </c>
      <c r="E75" s="103">
        <v>0</v>
      </c>
      <c r="F75" s="103">
        <f t="shared" si="8"/>
        <v>2.5000000000000001E-2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94"/>
    </row>
    <row r="76" spans="1:20" ht="23.25" hidden="1" customHeight="1" x14ac:dyDescent="0.6">
      <c r="A76" s="147" t="s">
        <v>300</v>
      </c>
      <c r="B76" s="148">
        <f t="shared" si="7"/>
        <v>2.5000000000000001E-2</v>
      </c>
      <c r="C76" s="135">
        <v>0</v>
      </c>
      <c r="D76" s="103">
        <v>0</v>
      </c>
      <c r="E76" s="103">
        <v>0</v>
      </c>
      <c r="F76" s="103">
        <f t="shared" si="8"/>
        <v>2.5000000000000001E-2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94"/>
    </row>
    <row r="77" spans="1:20" ht="23.25" hidden="1" customHeight="1" x14ac:dyDescent="0.6">
      <c r="A77" s="147" t="s">
        <v>301</v>
      </c>
      <c r="B77" s="148">
        <f t="shared" si="7"/>
        <v>2.5000000000000001E-2</v>
      </c>
      <c r="C77" s="135">
        <v>0</v>
      </c>
      <c r="D77" s="103">
        <v>0</v>
      </c>
      <c r="E77" s="103">
        <v>0</v>
      </c>
      <c r="F77" s="103">
        <f t="shared" si="8"/>
        <v>2.5000000000000001E-2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94"/>
    </row>
    <row r="78" spans="1:20" ht="23.25" hidden="1" customHeight="1" x14ac:dyDescent="0.6">
      <c r="A78" s="147" t="s">
        <v>302</v>
      </c>
      <c r="B78" s="148">
        <f t="shared" si="7"/>
        <v>2.5000000000000001E-2</v>
      </c>
      <c r="C78" s="135">
        <v>0</v>
      </c>
      <c r="D78" s="103">
        <v>0</v>
      </c>
      <c r="E78" s="103">
        <v>0</v>
      </c>
      <c r="F78" s="103">
        <f t="shared" si="8"/>
        <v>2.5000000000000001E-2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94"/>
    </row>
    <row r="79" spans="1:20" ht="23.25" hidden="1" customHeight="1" x14ac:dyDescent="0.6">
      <c r="A79" s="147" t="s">
        <v>303</v>
      </c>
      <c r="B79" s="148">
        <f t="shared" si="7"/>
        <v>2.5000000000000001E-2</v>
      </c>
      <c r="C79" s="135">
        <v>0</v>
      </c>
      <c r="D79" s="103">
        <v>0</v>
      </c>
      <c r="E79" s="103">
        <v>0</v>
      </c>
      <c r="F79" s="103">
        <f t="shared" si="8"/>
        <v>2.5000000000000001E-2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94"/>
    </row>
    <row r="80" spans="1:20" ht="23.25" hidden="1" customHeight="1" x14ac:dyDescent="0.6">
      <c r="A80" s="147" t="s">
        <v>304</v>
      </c>
      <c r="B80" s="148">
        <f t="shared" si="7"/>
        <v>2.5000000000000001E-2</v>
      </c>
      <c r="C80" s="135">
        <v>0</v>
      </c>
      <c r="D80" s="103">
        <v>0</v>
      </c>
      <c r="E80" s="103">
        <v>0</v>
      </c>
      <c r="F80" s="103">
        <f t="shared" si="8"/>
        <v>2.5000000000000001E-2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94"/>
    </row>
    <row r="81" spans="1:20" ht="23.25" hidden="1" customHeight="1" x14ac:dyDescent="0.6">
      <c r="A81" s="147" t="s">
        <v>305</v>
      </c>
      <c r="B81" s="148">
        <f t="shared" si="7"/>
        <v>0.05</v>
      </c>
      <c r="C81" s="135">
        <v>0</v>
      </c>
      <c r="D81" s="103">
        <v>0</v>
      </c>
      <c r="E81" s="103">
        <v>0</v>
      </c>
      <c r="F81" s="103">
        <f>(2*25000)/1000000</f>
        <v>0.05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94"/>
    </row>
    <row r="82" spans="1:20" ht="23.25" hidden="1" customHeight="1" x14ac:dyDescent="0.6">
      <c r="A82" s="147" t="s">
        <v>306</v>
      </c>
      <c r="B82" s="148">
        <f t="shared" si="7"/>
        <v>2.5000000000000001E-2</v>
      </c>
      <c r="C82" s="135">
        <v>0</v>
      </c>
      <c r="D82" s="103">
        <v>0</v>
      </c>
      <c r="E82" s="103">
        <v>0</v>
      </c>
      <c r="F82" s="103">
        <f t="shared" si="8"/>
        <v>2.5000000000000001E-2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94"/>
    </row>
    <row r="83" spans="1:20" ht="23.25" hidden="1" customHeight="1" x14ac:dyDescent="0.6">
      <c r="A83" s="147" t="s">
        <v>307</v>
      </c>
      <c r="B83" s="148">
        <f t="shared" si="7"/>
        <v>2.5000000000000001E-2</v>
      </c>
      <c r="C83" s="135">
        <v>0</v>
      </c>
      <c r="D83" s="103">
        <v>0</v>
      </c>
      <c r="E83" s="103">
        <v>0</v>
      </c>
      <c r="F83" s="103">
        <f t="shared" si="8"/>
        <v>2.5000000000000001E-2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94"/>
    </row>
    <row r="84" spans="1:20" ht="23.25" hidden="1" customHeight="1" x14ac:dyDescent="0.6">
      <c r="A84" s="147" t="s">
        <v>308</v>
      </c>
      <c r="B84" s="148">
        <f t="shared" si="7"/>
        <v>2.5000000000000001E-2</v>
      </c>
      <c r="C84" s="135">
        <v>0</v>
      </c>
      <c r="D84" s="103">
        <v>0</v>
      </c>
      <c r="E84" s="103">
        <v>0</v>
      </c>
      <c r="F84" s="103">
        <f t="shared" si="8"/>
        <v>2.5000000000000001E-2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94"/>
    </row>
    <row r="85" spans="1:20" ht="23.25" hidden="1" customHeight="1" x14ac:dyDescent="0.6">
      <c r="A85" s="147" t="s">
        <v>309</v>
      </c>
      <c r="B85" s="148">
        <f t="shared" si="7"/>
        <v>2.5000000000000001E-2</v>
      </c>
      <c r="C85" s="135">
        <v>0</v>
      </c>
      <c r="D85" s="103">
        <v>0</v>
      </c>
      <c r="E85" s="103">
        <v>0</v>
      </c>
      <c r="F85" s="103">
        <f t="shared" si="8"/>
        <v>2.5000000000000001E-2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94"/>
    </row>
    <row r="86" spans="1:20" ht="23.25" hidden="1" customHeight="1" x14ac:dyDescent="0.6">
      <c r="A86" s="147" t="s">
        <v>310</v>
      </c>
      <c r="B86" s="148">
        <f t="shared" si="7"/>
        <v>2.5000000000000001E-2</v>
      </c>
      <c r="C86" s="135">
        <v>0</v>
      </c>
      <c r="D86" s="103">
        <v>0</v>
      </c>
      <c r="E86" s="103">
        <v>0</v>
      </c>
      <c r="F86" s="103">
        <f t="shared" si="8"/>
        <v>2.5000000000000001E-2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94"/>
    </row>
    <row r="87" spans="1:20" ht="23.25" hidden="1" customHeight="1" x14ac:dyDescent="0.6">
      <c r="A87" s="147" t="s">
        <v>311</v>
      </c>
      <c r="B87" s="148">
        <f t="shared" si="7"/>
        <v>2.5000000000000001E-2</v>
      </c>
      <c r="C87" s="135">
        <v>0</v>
      </c>
      <c r="D87" s="103">
        <v>0</v>
      </c>
      <c r="E87" s="103">
        <v>0</v>
      </c>
      <c r="F87" s="103">
        <f t="shared" si="8"/>
        <v>2.5000000000000001E-2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94"/>
    </row>
    <row r="88" spans="1:20" ht="23.25" hidden="1" customHeight="1" x14ac:dyDescent="0.6">
      <c r="A88" s="147" t="s">
        <v>312</v>
      </c>
      <c r="B88" s="148">
        <f t="shared" si="7"/>
        <v>2.5000000000000001E-2</v>
      </c>
      <c r="C88" s="135">
        <v>0</v>
      </c>
      <c r="D88" s="103">
        <v>0</v>
      </c>
      <c r="E88" s="103">
        <v>0</v>
      </c>
      <c r="F88" s="103">
        <f t="shared" si="8"/>
        <v>2.5000000000000001E-2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94"/>
    </row>
    <row r="89" spans="1:20" ht="23.25" hidden="1" customHeight="1" x14ac:dyDescent="0.6">
      <c r="A89" s="147" t="s">
        <v>313</v>
      </c>
      <c r="B89" s="148">
        <f t="shared" si="7"/>
        <v>2.5000000000000001E-2</v>
      </c>
      <c r="C89" s="135">
        <v>0</v>
      </c>
      <c r="D89" s="103">
        <v>0</v>
      </c>
      <c r="E89" s="103">
        <v>0</v>
      </c>
      <c r="F89" s="103">
        <f t="shared" si="8"/>
        <v>2.5000000000000001E-2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94"/>
    </row>
    <row r="90" spans="1:20" ht="23.25" hidden="1" customHeight="1" x14ac:dyDescent="0.6">
      <c r="A90" s="147" t="s">
        <v>314</v>
      </c>
      <c r="B90" s="148">
        <f t="shared" si="7"/>
        <v>2.5000000000000001E-2</v>
      </c>
      <c r="C90" s="135">
        <v>0</v>
      </c>
      <c r="D90" s="103">
        <v>0</v>
      </c>
      <c r="E90" s="103">
        <v>0</v>
      </c>
      <c r="F90" s="103">
        <f t="shared" si="8"/>
        <v>2.5000000000000001E-2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94"/>
    </row>
    <row r="91" spans="1:20" ht="23.25" hidden="1" customHeight="1" x14ac:dyDescent="0.6">
      <c r="A91" s="117" t="s">
        <v>126</v>
      </c>
      <c r="B91" s="137"/>
      <c r="C91" s="136"/>
      <c r="D91" s="103"/>
      <c r="E91" s="103"/>
      <c r="F91" s="102"/>
      <c r="G91" s="104">
        <f>SUM(D91:F91)</f>
        <v>0</v>
      </c>
      <c r="H91" s="102"/>
      <c r="I91" s="102"/>
      <c r="J91" s="102"/>
      <c r="K91" s="104">
        <f>SUM(H91:J91)</f>
        <v>0</v>
      </c>
      <c r="L91" s="105"/>
      <c r="M91" s="105"/>
      <c r="N91" s="105"/>
      <c r="O91" s="106"/>
      <c r="P91" s="105"/>
      <c r="Q91" s="105"/>
      <c r="R91" s="105"/>
      <c r="S91" s="106"/>
      <c r="T91" s="94"/>
    </row>
    <row r="92" spans="1:20" ht="23.25" customHeight="1" x14ac:dyDescent="0.6">
      <c r="A92" s="404" t="s">
        <v>315</v>
      </c>
      <c r="B92" s="405"/>
      <c r="C92" s="406"/>
      <c r="D92" s="407"/>
      <c r="E92" s="407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94"/>
    </row>
    <row r="93" spans="1:20" ht="23.25" hidden="1" customHeight="1" x14ac:dyDescent="0.6">
      <c r="A93" s="117" t="s">
        <v>127</v>
      </c>
      <c r="B93" s="138"/>
      <c r="C93" s="139"/>
      <c r="D93" s="103"/>
      <c r="E93" s="103"/>
      <c r="F93" s="102"/>
      <c r="G93" s="104"/>
      <c r="H93" s="103"/>
      <c r="I93" s="103"/>
      <c r="J93" s="102"/>
      <c r="K93" s="104"/>
      <c r="L93" s="103"/>
      <c r="M93" s="103"/>
      <c r="N93" s="102"/>
      <c r="O93" s="106"/>
      <c r="P93" s="105"/>
      <c r="Q93" s="105"/>
      <c r="R93" s="105"/>
      <c r="S93" s="106"/>
      <c r="T93" s="94"/>
    </row>
    <row r="94" spans="1:20" ht="23.25" hidden="1" customHeight="1" x14ac:dyDescent="0.6">
      <c r="A94" s="117" t="s">
        <v>128</v>
      </c>
      <c r="B94" s="140"/>
      <c r="C94" s="139"/>
      <c r="D94" s="103"/>
      <c r="E94" s="103"/>
      <c r="F94" s="102"/>
      <c r="G94" s="104"/>
      <c r="H94" s="103"/>
      <c r="I94" s="103"/>
      <c r="J94" s="102"/>
      <c r="K94" s="104"/>
      <c r="L94" s="103"/>
      <c r="M94" s="103"/>
      <c r="N94" s="102"/>
      <c r="O94" s="106"/>
      <c r="P94" s="105"/>
      <c r="Q94" s="105"/>
      <c r="R94" s="105"/>
      <c r="S94" s="106"/>
      <c r="T94" s="94"/>
    </row>
    <row r="95" spans="1:20" ht="23.25" hidden="1" customHeight="1" x14ac:dyDescent="0.6">
      <c r="A95" s="117" t="s">
        <v>129</v>
      </c>
      <c r="B95" s="140"/>
      <c r="C95" s="139"/>
      <c r="D95" s="103"/>
      <c r="E95" s="103"/>
      <c r="F95" s="102"/>
      <c r="G95" s="104"/>
      <c r="H95" s="103"/>
      <c r="I95" s="103"/>
      <c r="J95" s="102"/>
      <c r="K95" s="104"/>
      <c r="L95" s="103"/>
      <c r="M95" s="103"/>
      <c r="N95" s="102"/>
      <c r="O95" s="106"/>
      <c r="P95" s="105"/>
      <c r="Q95" s="105"/>
      <c r="R95" s="105"/>
      <c r="S95" s="106"/>
      <c r="T95" s="94"/>
    </row>
    <row r="96" spans="1:20" ht="23.25" hidden="1" customHeight="1" x14ac:dyDescent="0.6">
      <c r="A96" s="117" t="s">
        <v>130</v>
      </c>
      <c r="B96" s="140"/>
      <c r="C96" s="141"/>
      <c r="D96" s="103"/>
      <c r="E96" s="103"/>
      <c r="F96" s="102"/>
      <c r="G96" s="104"/>
      <c r="H96" s="103"/>
      <c r="I96" s="103"/>
      <c r="J96" s="102"/>
      <c r="K96" s="104"/>
      <c r="L96" s="103"/>
      <c r="M96" s="103"/>
      <c r="N96" s="102"/>
      <c r="O96" s="106"/>
      <c r="P96" s="105"/>
      <c r="Q96" s="105"/>
      <c r="R96" s="105"/>
      <c r="S96" s="106"/>
      <c r="T96" s="94"/>
    </row>
    <row r="97" spans="1:20" ht="23.25" hidden="1" customHeight="1" x14ac:dyDescent="0.6">
      <c r="A97" s="117" t="s">
        <v>131</v>
      </c>
      <c r="B97" s="140"/>
      <c r="C97" s="141"/>
      <c r="D97" s="103"/>
      <c r="E97" s="103"/>
      <c r="F97" s="102"/>
      <c r="G97" s="104"/>
      <c r="H97" s="103"/>
      <c r="I97" s="103"/>
      <c r="J97" s="102"/>
      <c r="K97" s="104"/>
      <c r="L97" s="103"/>
      <c r="M97" s="103"/>
      <c r="N97" s="102"/>
      <c r="O97" s="106"/>
      <c r="P97" s="105"/>
      <c r="Q97" s="105"/>
      <c r="R97" s="105"/>
      <c r="S97" s="106"/>
      <c r="T97" s="94"/>
    </row>
    <row r="98" spans="1:20" ht="23.25" hidden="1" customHeight="1" x14ac:dyDescent="0.6">
      <c r="A98" s="117" t="s">
        <v>132</v>
      </c>
      <c r="B98" s="140"/>
      <c r="C98" s="141"/>
      <c r="D98" s="103"/>
      <c r="E98" s="103"/>
      <c r="F98" s="102"/>
      <c r="G98" s="104"/>
      <c r="H98" s="103"/>
      <c r="I98" s="103"/>
      <c r="J98" s="102"/>
      <c r="K98" s="104"/>
      <c r="L98" s="103"/>
      <c r="M98" s="103"/>
      <c r="N98" s="102"/>
      <c r="O98" s="106"/>
      <c r="P98" s="105"/>
      <c r="Q98" s="105"/>
      <c r="R98" s="105"/>
      <c r="S98" s="106"/>
      <c r="T98" s="94"/>
    </row>
    <row r="99" spans="1:20" ht="23.25" hidden="1" customHeight="1" x14ac:dyDescent="0.6">
      <c r="A99" s="117" t="s">
        <v>133</v>
      </c>
      <c r="B99" s="140"/>
      <c r="C99" s="141"/>
      <c r="D99" s="103"/>
      <c r="E99" s="103"/>
      <c r="F99" s="102"/>
      <c r="G99" s="104"/>
      <c r="H99" s="103"/>
      <c r="I99" s="103"/>
      <c r="J99" s="102"/>
      <c r="K99" s="104"/>
      <c r="L99" s="103"/>
      <c r="M99" s="103"/>
      <c r="N99" s="102"/>
      <c r="O99" s="106"/>
      <c r="P99" s="105"/>
      <c r="Q99" s="105"/>
      <c r="R99" s="105"/>
      <c r="S99" s="106"/>
      <c r="T99" s="94"/>
    </row>
    <row r="100" spans="1:20" ht="23.25" customHeight="1" x14ac:dyDescent="0.6">
      <c r="A100" s="142" t="s">
        <v>316</v>
      </c>
      <c r="B100" s="143"/>
      <c r="C100" s="144"/>
      <c r="D100" s="145"/>
      <c r="E100" s="145"/>
      <c r="F100" s="145"/>
      <c r="G100" s="146"/>
      <c r="H100" s="145"/>
      <c r="I100" s="145"/>
      <c r="J100" s="145"/>
      <c r="K100" s="146"/>
      <c r="L100" s="145"/>
      <c r="M100" s="145"/>
      <c r="N100" s="145"/>
      <c r="O100" s="146"/>
      <c r="P100" s="145"/>
      <c r="Q100" s="145"/>
      <c r="R100" s="145"/>
      <c r="S100" s="146"/>
      <c r="T100" s="94"/>
    </row>
    <row r="101" spans="1:20" ht="23.25" customHeight="1" x14ac:dyDescent="0.6">
      <c r="A101" s="142" t="s">
        <v>317</v>
      </c>
      <c r="B101" s="143"/>
      <c r="C101" s="144"/>
      <c r="D101" s="145"/>
      <c r="E101" s="145"/>
      <c r="F101" s="145"/>
      <c r="G101" s="146"/>
      <c r="H101" s="145"/>
      <c r="I101" s="145"/>
      <c r="J101" s="145"/>
      <c r="K101" s="146"/>
      <c r="L101" s="145"/>
      <c r="M101" s="145"/>
      <c r="N101" s="145"/>
      <c r="O101" s="146"/>
      <c r="P101" s="145"/>
      <c r="Q101" s="145"/>
      <c r="R101" s="145"/>
      <c r="S101" s="146"/>
      <c r="T101" s="94"/>
    </row>
    <row r="102" spans="1:20" ht="23.25" customHeight="1" x14ac:dyDescent="0.6">
      <c r="A102" s="147" t="s">
        <v>381</v>
      </c>
      <c r="B102" s="148"/>
      <c r="C102" s="135"/>
      <c r="D102" s="103"/>
      <c r="E102" s="103"/>
      <c r="F102" s="103"/>
      <c r="G102" s="104"/>
      <c r="H102" s="103"/>
      <c r="I102" s="103"/>
      <c r="J102" s="103"/>
      <c r="K102" s="104"/>
      <c r="L102" s="103"/>
      <c r="M102" s="103"/>
      <c r="N102" s="103"/>
      <c r="O102" s="104"/>
      <c r="P102" s="103"/>
      <c r="Q102" s="103"/>
      <c r="R102" s="103"/>
      <c r="S102" s="104"/>
      <c r="T102" s="94"/>
    </row>
    <row r="103" spans="1:20" ht="23.25" customHeight="1" x14ac:dyDescent="0.6">
      <c r="A103" s="147" t="s">
        <v>382</v>
      </c>
      <c r="B103" s="148"/>
      <c r="C103" s="135"/>
      <c r="D103" s="103"/>
      <c r="E103" s="103"/>
      <c r="F103" s="103"/>
      <c r="G103" s="104"/>
      <c r="H103" s="103"/>
      <c r="I103" s="103"/>
      <c r="J103" s="103"/>
      <c r="K103" s="104"/>
      <c r="L103" s="103"/>
      <c r="M103" s="103"/>
      <c r="N103" s="103"/>
      <c r="O103" s="104"/>
      <c r="P103" s="103"/>
      <c r="Q103" s="103"/>
      <c r="R103" s="103"/>
      <c r="S103" s="104"/>
      <c r="T103" s="94"/>
    </row>
    <row r="104" spans="1:20" ht="23.25" customHeight="1" x14ac:dyDescent="0.6">
      <c r="A104" s="147" t="s">
        <v>383</v>
      </c>
      <c r="B104" s="148"/>
      <c r="C104" s="135"/>
      <c r="D104" s="103"/>
      <c r="E104" s="103"/>
      <c r="F104" s="103"/>
      <c r="G104" s="104"/>
      <c r="H104" s="103"/>
      <c r="I104" s="103"/>
      <c r="J104" s="103"/>
      <c r="K104" s="104"/>
      <c r="L104" s="103"/>
      <c r="M104" s="103"/>
      <c r="N104" s="103"/>
      <c r="O104" s="104"/>
      <c r="P104" s="103"/>
      <c r="Q104" s="103"/>
      <c r="R104" s="103"/>
      <c r="S104" s="104"/>
      <c r="T104" s="94"/>
    </row>
    <row r="105" spans="1:20" ht="23.25" customHeight="1" x14ac:dyDescent="0.6">
      <c r="A105" s="147" t="s">
        <v>384</v>
      </c>
      <c r="B105" s="148"/>
      <c r="C105" s="135"/>
      <c r="D105" s="103"/>
      <c r="E105" s="103"/>
      <c r="F105" s="103"/>
      <c r="G105" s="104"/>
      <c r="H105" s="103"/>
      <c r="I105" s="103"/>
      <c r="J105" s="103"/>
      <c r="K105" s="104"/>
      <c r="L105" s="103"/>
      <c r="M105" s="103"/>
      <c r="N105" s="103"/>
      <c r="O105" s="104"/>
      <c r="P105" s="103"/>
      <c r="Q105" s="103"/>
      <c r="R105" s="103"/>
      <c r="S105" s="104"/>
      <c r="T105" s="94"/>
    </row>
    <row r="106" spans="1:20" ht="23.25" customHeight="1" x14ac:dyDescent="0.6">
      <c r="A106" s="147" t="s">
        <v>385</v>
      </c>
      <c r="B106" s="148"/>
      <c r="C106" s="135"/>
      <c r="D106" s="103"/>
      <c r="E106" s="103"/>
      <c r="F106" s="103"/>
      <c r="G106" s="104"/>
      <c r="H106" s="103"/>
      <c r="I106" s="103"/>
      <c r="J106" s="103"/>
      <c r="K106" s="104"/>
      <c r="L106" s="103"/>
      <c r="M106" s="103"/>
      <c r="N106" s="103"/>
      <c r="O106" s="104"/>
      <c r="P106" s="103"/>
      <c r="Q106" s="103"/>
      <c r="R106" s="103"/>
      <c r="S106" s="104"/>
      <c r="T106" s="94"/>
    </row>
    <row r="107" spans="1:20" ht="23.25" customHeight="1" x14ac:dyDescent="0.6">
      <c r="A107" s="147" t="s">
        <v>386</v>
      </c>
      <c r="B107" s="148"/>
      <c r="C107" s="135"/>
      <c r="D107" s="103"/>
      <c r="E107" s="103"/>
      <c r="F107" s="103"/>
      <c r="G107" s="104"/>
      <c r="H107" s="103"/>
      <c r="I107" s="103"/>
      <c r="J107" s="103"/>
      <c r="K107" s="104"/>
      <c r="L107" s="103"/>
      <c r="M107" s="103"/>
      <c r="N107" s="103"/>
      <c r="O107" s="104"/>
      <c r="P107" s="103"/>
      <c r="Q107" s="103"/>
      <c r="R107" s="103"/>
      <c r="S107" s="104"/>
      <c r="T107" s="94"/>
    </row>
    <row r="108" spans="1:20" ht="23.25" customHeight="1" x14ac:dyDescent="0.6">
      <c r="A108" s="92" t="s">
        <v>134</v>
      </c>
      <c r="B108" s="149"/>
      <c r="C108" s="149"/>
      <c r="D108" s="150"/>
      <c r="E108" s="150"/>
      <c r="F108" s="151"/>
      <c r="G108" s="93"/>
      <c r="H108" s="151"/>
      <c r="I108" s="151"/>
      <c r="J108" s="151"/>
      <c r="K108" s="93"/>
      <c r="L108" s="151"/>
      <c r="M108" s="151"/>
      <c r="N108" s="151"/>
      <c r="O108" s="93"/>
      <c r="P108" s="151"/>
      <c r="Q108" s="151"/>
      <c r="R108" s="151"/>
      <c r="S108" s="93"/>
      <c r="T108" s="94"/>
    </row>
    <row r="109" spans="1:20" ht="23.25" hidden="1" customHeight="1" x14ac:dyDescent="0.6">
      <c r="A109" s="117" t="s">
        <v>135</v>
      </c>
      <c r="B109" s="135"/>
      <c r="C109" s="135"/>
      <c r="D109" s="103"/>
      <c r="E109" s="103"/>
      <c r="F109" s="102"/>
      <c r="G109" s="104"/>
      <c r="H109" s="102"/>
      <c r="I109" s="102"/>
      <c r="J109" s="102"/>
      <c r="K109" s="104"/>
      <c r="L109" s="105"/>
      <c r="M109" s="105"/>
      <c r="N109" s="105"/>
      <c r="O109" s="106"/>
      <c r="P109" s="105"/>
      <c r="Q109" s="105"/>
      <c r="R109" s="105"/>
      <c r="S109" s="106"/>
      <c r="T109" s="94"/>
    </row>
    <row r="110" spans="1:20" ht="23.25" hidden="1" customHeight="1" x14ac:dyDescent="0.6">
      <c r="A110" s="117" t="s">
        <v>136</v>
      </c>
      <c r="B110" s="135"/>
      <c r="C110" s="135"/>
      <c r="D110" s="103"/>
      <c r="E110" s="103"/>
      <c r="F110" s="102"/>
      <c r="G110" s="104"/>
      <c r="H110" s="102"/>
      <c r="I110" s="102"/>
      <c r="J110" s="102"/>
      <c r="K110" s="104"/>
      <c r="L110" s="105"/>
      <c r="M110" s="105"/>
      <c r="N110" s="105"/>
      <c r="O110" s="106"/>
      <c r="P110" s="105"/>
      <c r="Q110" s="105"/>
      <c r="R110" s="105"/>
      <c r="S110" s="106"/>
      <c r="T110" s="94"/>
    </row>
    <row r="111" spans="1:20" ht="23.25" hidden="1" customHeight="1" x14ac:dyDescent="0.6">
      <c r="A111" s="129" t="s">
        <v>137</v>
      </c>
      <c r="B111" s="152"/>
      <c r="C111" s="152"/>
      <c r="D111" s="109"/>
      <c r="E111" s="109"/>
      <c r="F111" s="108"/>
      <c r="G111" s="110"/>
      <c r="H111" s="108"/>
      <c r="I111" s="108"/>
      <c r="J111" s="108"/>
      <c r="K111" s="110"/>
      <c r="L111" s="111"/>
      <c r="M111" s="111"/>
      <c r="N111" s="111"/>
      <c r="O111" s="112"/>
      <c r="P111" s="111"/>
      <c r="Q111" s="111"/>
      <c r="R111" s="111"/>
      <c r="S111" s="112"/>
      <c r="T111" s="94"/>
    </row>
    <row r="112" spans="1:20" ht="23.25" customHeight="1" x14ac:dyDescent="0.6">
      <c r="A112" s="92" t="s">
        <v>138</v>
      </c>
      <c r="B112" s="149"/>
      <c r="C112" s="149"/>
      <c r="D112" s="150"/>
      <c r="E112" s="150"/>
      <c r="F112" s="151"/>
      <c r="G112" s="93"/>
      <c r="H112" s="151"/>
      <c r="I112" s="151"/>
      <c r="J112" s="151"/>
      <c r="K112" s="93"/>
      <c r="L112" s="151"/>
      <c r="M112" s="151"/>
      <c r="N112" s="151"/>
      <c r="O112" s="93"/>
      <c r="P112" s="151"/>
      <c r="Q112" s="151"/>
      <c r="R112" s="151"/>
      <c r="S112" s="93"/>
      <c r="T112" s="94"/>
    </row>
    <row r="113" spans="1:24" ht="23.25" customHeight="1" x14ac:dyDescent="0.6">
      <c r="A113" s="153" t="s">
        <v>139</v>
      </c>
      <c r="B113" s="154"/>
      <c r="C113" s="155"/>
      <c r="D113" s="156"/>
      <c r="E113" s="156"/>
      <c r="F113" s="156"/>
      <c r="G113" s="157"/>
      <c r="H113" s="156"/>
      <c r="I113" s="156"/>
      <c r="J113" s="156"/>
      <c r="K113" s="157"/>
      <c r="L113" s="156"/>
      <c r="M113" s="156"/>
      <c r="N113" s="156"/>
      <c r="O113" s="157"/>
      <c r="P113" s="156"/>
      <c r="Q113" s="156"/>
      <c r="R113" s="156"/>
      <c r="S113" s="157"/>
      <c r="T113" s="94">
        <f>S113+O113+K113+G113</f>
        <v>0</v>
      </c>
    </row>
    <row r="114" spans="1:24" ht="56.25" customHeight="1" x14ac:dyDescent="0.6">
      <c r="A114" s="83" t="s">
        <v>140</v>
      </c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58"/>
    </row>
    <row r="115" spans="1:24" ht="23.25" customHeight="1" x14ac:dyDescent="0.6">
      <c r="A115" s="83" t="s">
        <v>141</v>
      </c>
      <c r="L115" s="158"/>
      <c r="M115" s="158"/>
      <c r="N115" s="158"/>
      <c r="O115" s="158"/>
      <c r="P115" s="158"/>
      <c r="Q115" s="158"/>
      <c r="R115" s="158"/>
      <c r="S115" s="158"/>
      <c r="T115" s="58"/>
    </row>
    <row r="116" spans="1:24" ht="23.25" customHeight="1" x14ac:dyDescent="0.6">
      <c r="A116" s="159" t="s">
        <v>142</v>
      </c>
      <c r="L116" s="158"/>
      <c r="M116" s="158"/>
      <c r="N116" s="158"/>
      <c r="O116" s="158"/>
      <c r="P116" s="158"/>
      <c r="Q116" s="158"/>
      <c r="R116" s="158"/>
      <c r="S116" s="158"/>
      <c r="T116" s="58"/>
    </row>
    <row r="117" spans="1:24" ht="23.25" customHeight="1" x14ac:dyDescent="0.6">
      <c r="A117" s="159" t="s">
        <v>143</v>
      </c>
      <c r="L117" s="158"/>
      <c r="M117" s="158"/>
      <c r="N117" s="158"/>
      <c r="O117" s="158"/>
      <c r="P117" s="158"/>
      <c r="Q117" s="158"/>
      <c r="R117" s="158"/>
      <c r="S117" s="158"/>
      <c r="T117" s="58"/>
    </row>
  </sheetData>
  <mergeCells count="12">
    <mergeCell ref="P12:S12"/>
    <mergeCell ref="A1:S1"/>
    <mergeCell ref="Q2:R2"/>
    <mergeCell ref="A3:B3"/>
    <mergeCell ref="A5:D5"/>
    <mergeCell ref="A6:H6"/>
    <mergeCell ref="A7:H7"/>
    <mergeCell ref="A8:F8"/>
    <mergeCell ref="B12:C12"/>
    <mergeCell ref="D12:G12"/>
    <mergeCell ref="H12:K12"/>
    <mergeCell ref="L12:O12"/>
  </mergeCells>
  <printOptions horizontalCentered="1"/>
  <pageMargins left="0.19685039370078741" right="0.19685039370078741" top="0.98425196850393704" bottom="0.78740157480314965" header="0.31496062992125984" footer="0.31496062992125984"/>
  <pageSetup paperSize="9" scale="59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EF03-6943-4A02-A304-A4533DA7651D}">
  <sheetPr>
    <tabColor rgb="FF92D050"/>
  </sheetPr>
  <dimension ref="A1:AS193"/>
  <sheetViews>
    <sheetView view="pageBreakPreview" zoomScaleNormal="100" zoomScaleSheetLayoutView="100" workbookViewId="0">
      <selection activeCell="C11" sqref="C11"/>
    </sheetView>
  </sheetViews>
  <sheetFormatPr defaultRowHeight="20.25" x14ac:dyDescent="0.5"/>
  <cols>
    <col min="1" max="1" width="9" style="161"/>
    <col min="2" max="2" width="8.375" style="161" bestFit="1" customWidth="1"/>
    <col min="3" max="3" width="51.75" style="161" customWidth="1"/>
    <col min="4" max="4" width="10.25" style="161" customWidth="1"/>
    <col min="5" max="5" width="10" style="162" bestFit="1" customWidth="1"/>
    <col min="6" max="6" width="9.125" style="161" bestFit="1" customWidth="1"/>
    <col min="7" max="7" width="9" style="163" bestFit="1" customWidth="1"/>
    <col min="8" max="9" width="7.75" style="163" bestFit="1" customWidth="1"/>
    <col min="10" max="10" width="7.75" style="161" bestFit="1" customWidth="1"/>
    <col min="11" max="12" width="8.125" style="161" customWidth="1"/>
    <col min="13" max="13" width="8.125" style="164" customWidth="1"/>
    <col min="14" max="16" width="8.125" style="161" customWidth="1"/>
    <col min="17" max="17" width="8.125" style="164" customWidth="1"/>
    <col min="18" max="18" width="8.125" style="161" customWidth="1"/>
    <col min="19" max="19" width="8.125" style="165" customWidth="1"/>
    <col min="20" max="20" width="8.125" style="161" customWidth="1"/>
    <col min="21" max="21" width="8.125" style="164" customWidth="1"/>
    <col min="22" max="22" width="8.125" style="161" customWidth="1"/>
    <col min="23" max="23" width="6.75" style="161" customWidth="1"/>
    <col min="24" max="24" width="79.875" style="161" bestFit="1" customWidth="1"/>
    <col min="25" max="25" width="11" style="161" bestFit="1" customWidth="1"/>
    <col min="26" max="26" width="8.125" style="161" bestFit="1" customWidth="1"/>
    <col min="27" max="27" width="8" style="164" bestFit="1" customWidth="1"/>
    <col min="28" max="28" width="7.875" style="165" bestFit="1" customWidth="1"/>
    <col min="29" max="29" width="7.875" style="161" bestFit="1" customWidth="1"/>
    <col min="30" max="30" width="8.125" style="161" bestFit="1" customWidth="1"/>
    <col min="31" max="31" width="8.125" style="164" bestFit="1" customWidth="1"/>
    <col min="32" max="32" width="7.75" style="161" bestFit="1" customWidth="1"/>
    <col min="33" max="33" width="8.25" style="161" bestFit="1" customWidth="1"/>
    <col min="34" max="34" width="7.875" style="161" bestFit="1" customWidth="1"/>
    <col min="35" max="35" width="7.875" style="164" bestFit="1" customWidth="1"/>
    <col min="36" max="36" width="8.25" style="161" bestFit="1" customWidth="1"/>
    <col min="37" max="38" width="8" style="161" bestFit="1" customWidth="1"/>
    <col min="39" max="39" width="8.125" style="164" bestFit="1" customWidth="1"/>
    <col min="40" max="40" width="8.125" style="161" bestFit="1" customWidth="1"/>
    <col min="41" max="41" width="8" style="161" bestFit="1" customWidth="1"/>
    <col min="42" max="42" width="8.125" style="161" bestFit="1" customWidth="1"/>
    <col min="43" max="44" width="11.125" style="161" customWidth="1"/>
    <col min="45" max="258" width="9" style="161"/>
    <col min="259" max="259" width="8.75" style="161" bestFit="1" customWidth="1"/>
    <col min="260" max="260" width="34.625" style="161" customWidth="1"/>
    <col min="261" max="261" width="7.625" style="161" bestFit="1" customWidth="1"/>
    <col min="262" max="262" width="10" style="161" bestFit="1" customWidth="1"/>
    <col min="263" max="263" width="6.125" style="161" customWidth="1"/>
    <col min="264" max="264" width="6.375" style="161" customWidth="1"/>
    <col min="265" max="266" width="6.75" style="161" bestFit="1" customWidth="1"/>
    <col min="267" max="267" width="6.75" style="161" customWidth="1"/>
    <col min="268" max="268" width="7" style="161" customWidth="1"/>
    <col min="269" max="271" width="6.75" style="161" customWidth="1"/>
    <col min="272" max="272" width="6.625" style="161" customWidth="1"/>
    <col min="273" max="275" width="6.75" style="161" customWidth="1"/>
    <col min="276" max="276" width="7.125" style="161" customWidth="1"/>
    <col min="277" max="278" width="6.75" style="161" customWidth="1"/>
    <col min="279" max="279" width="7.375" style="161" customWidth="1"/>
    <col min="280" max="280" width="6.75" style="161" customWidth="1"/>
    <col min="281" max="281" width="11" style="161" bestFit="1" customWidth="1"/>
    <col min="282" max="294" width="6.75" style="161" customWidth="1"/>
    <col min="295" max="295" width="7.75" style="161" bestFit="1" customWidth="1"/>
    <col min="296" max="296" width="6.75" style="161" customWidth="1"/>
    <col min="297" max="300" width="11.125" style="161" customWidth="1"/>
    <col min="301" max="514" width="9" style="161"/>
    <col min="515" max="515" width="8.75" style="161" bestFit="1" customWidth="1"/>
    <col min="516" max="516" width="34.625" style="161" customWidth="1"/>
    <col min="517" max="517" width="7.625" style="161" bestFit="1" customWidth="1"/>
    <col min="518" max="518" width="10" style="161" bestFit="1" customWidth="1"/>
    <col min="519" max="519" width="6.125" style="161" customWidth="1"/>
    <col min="520" max="520" width="6.375" style="161" customWidth="1"/>
    <col min="521" max="522" width="6.75" style="161" bestFit="1" customWidth="1"/>
    <col min="523" max="523" width="6.75" style="161" customWidth="1"/>
    <col min="524" max="524" width="7" style="161" customWidth="1"/>
    <col min="525" max="527" width="6.75" style="161" customWidth="1"/>
    <col min="528" max="528" width="6.625" style="161" customWidth="1"/>
    <col min="529" max="531" width="6.75" style="161" customWidth="1"/>
    <col min="532" max="532" width="7.125" style="161" customWidth="1"/>
    <col min="533" max="534" width="6.75" style="161" customWidth="1"/>
    <col min="535" max="535" width="7.375" style="161" customWidth="1"/>
    <col min="536" max="536" width="6.75" style="161" customWidth="1"/>
    <col min="537" max="537" width="11" style="161" bestFit="1" customWidth="1"/>
    <col min="538" max="550" width="6.75" style="161" customWidth="1"/>
    <col min="551" max="551" width="7.75" style="161" bestFit="1" customWidth="1"/>
    <col min="552" max="552" width="6.75" style="161" customWidth="1"/>
    <col min="553" max="556" width="11.125" style="161" customWidth="1"/>
    <col min="557" max="770" width="9" style="161"/>
    <col min="771" max="771" width="8.75" style="161" bestFit="1" customWidth="1"/>
    <col min="772" max="772" width="34.625" style="161" customWidth="1"/>
    <col min="773" max="773" width="7.625" style="161" bestFit="1" customWidth="1"/>
    <col min="774" max="774" width="10" style="161" bestFit="1" customWidth="1"/>
    <col min="775" max="775" width="6.125" style="161" customWidth="1"/>
    <col min="776" max="776" width="6.375" style="161" customWidth="1"/>
    <col min="777" max="778" width="6.75" style="161" bestFit="1" customWidth="1"/>
    <col min="779" max="779" width="6.75" style="161" customWidth="1"/>
    <col min="780" max="780" width="7" style="161" customWidth="1"/>
    <col min="781" max="783" width="6.75" style="161" customWidth="1"/>
    <col min="784" max="784" width="6.625" style="161" customWidth="1"/>
    <col min="785" max="787" width="6.75" style="161" customWidth="1"/>
    <col min="788" max="788" width="7.125" style="161" customWidth="1"/>
    <col min="789" max="790" width="6.75" style="161" customWidth="1"/>
    <col min="791" max="791" width="7.375" style="161" customWidth="1"/>
    <col min="792" max="792" width="6.75" style="161" customWidth="1"/>
    <col min="793" max="793" width="11" style="161" bestFit="1" customWidth="1"/>
    <col min="794" max="806" width="6.75" style="161" customWidth="1"/>
    <col min="807" max="807" width="7.75" style="161" bestFit="1" customWidth="1"/>
    <col min="808" max="808" width="6.75" style="161" customWidth="1"/>
    <col min="809" max="812" width="11.125" style="161" customWidth="1"/>
    <col min="813" max="1026" width="9" style="161"/>
    <col min="1027" max="1027" width="8.75" style="161" bestFit="1" customWidth="1"/>
    <col min="1028" max="1028" width="34.625" style="161" customWidth="1"/>
    <col min="1029" max="1029" width="7.625" style="161" bestFit="1" customWidth="1"/>
    <col min="1030" max="1030" width="10" style="161" bestFit="1" customWidth="1"/>
    <col min="1031" max="1031" width="6.125" style="161" customWidth="1"/>
    <col min="1032" max="1032" width="6.375" style="161" customWidth="1"/>
    <col min="1033" max="1034" width="6.75" style="161" bestFit="1" customWidth="1"/>
    <col min="1035" max="1035" width="6.75" style="161" customWidth="1"/>
    <col min="1036" max="1036" width="7" style="161" customWidth="1"/>
    <col min="1037" max="1039" width="6.75" style="161" customWidth="1"/>
    <col min="1040" max="1040" width="6.625" style="161" customWidth="1"/>
    <col min="1041" max="1043" width="6.75" style="161" customWidth="1"/>
    <col min="1044" max="1044" width="7.125" style="161" customWidth="1"/>
    <col min="1045" max="1046" width="6.75" style="161" customWidth="1"/>
    <col min="1047" max="1047" width="7.375" style="161" customWidth="1"/>
    <col min="1048" max="1048" width="6.75" style="161" customWidth="1"/>
    <col min="1049" max="1049" width="11" style="161" bestFit="1" customWidth="1"/>
    <col min="1050" max="1062" width="6.75" style="161" customWidth="1"/>
    <col min="1063" max="1063" width="7.75" style="161" bestFit="1" customWidth="1"/>
    <col min="1064" max="1064" width="6.75" style="161" customWidth="1"/>
    <col min="1065" max="1068" width="11.125" style="161" customWidth="1"/>
    <col min="1069" max="1282" width="9" style="161"/>
    <col min="1283" max="1283" width="8.75" style="161" bestFit="1" customWidth="1"/>
    <col min="1284" max="1284" width="34.625" style="161" customWidth="1"/>
    <col min="1285" max="1285" width="7.625" style="161" bestFit="1" customWidth="1"/>
    <col min="1286" max="1286" width="10" style="161" bestFit="1" customWidth="1"/>
    <col min="1287" max="1287" width="6.125" style="161" customWidth="1"/>
    <col min="1288" max="1288" width="6.375" style="161" customWidth="1"/>
    <col min="1289" max="1290" width="6.75" style="161" bestFit="1" customWidth="1"/>
    <col min="1291" max="1291" width="6.75" style="161" customWidth="1"/>
    <col min="1292" max="1292" width="7" style="161" customWidth="1"/>
    <col min="1293" max="1295" width="6.75" style="161" customWidth="1"/>
    <col min="1296" max="1296" width="6.625" style="161" customWidth="1"/>
    <col min="1297" max="1299" width="6.75" style="161" customWidth="1"/>
    <col min="1300" max="1300" width="7.125" style="161" customWidth="1"/>
    <col min="1301" max="1302" width="6.75" style="161" customWidth="1"/>
    <col min="1303" max="1303" width="7.375" style="161" customWidth="1"/>
    <col min="1304" max="1304" width="6.75" style="161" customWidth="1"/>
    <col min="1305" max="1305" width="11" style="161" bestFit="1" customWidth="1"/>
    <col min="1306" max="1318" width="6.75" style="161" customWidth="1"/>
    <col min="1319" max="1319" width="7.75" style="161" bestFit="1" customWidth="1"/>
    <col min="1320" max="1320" width="6.75" style="161" customWidth="1"/>
    <col min="1321" max="1324" width="11.125" style="161" customWidth="1"/>
    <col min="1325" max="1538" width="9" style="161"/>
    <col min="1539" max="1539" width="8.75" style="161" bestFit="1" customWidth="1"/>
    <col min="1540" max="1540" width="34.625" style="161" customWidth="1"/>
    <col min="1541" max="1541" width="7.625" style="161" bestFit="1" customWidth="1"/>
    <col min="1542" max="1542" width="10" style="161" bestFit="1" customWidth="1"/>
    <col min="1543" max="1543" width="6.125" style="161" customWidth="1"/>
    <col min="1544" max="1544" width="6.375" style="161" customWidth="1"/>
    <col min="1545" max="1546" width="6.75" style="161" bestFit="1" customWidth="1"/>
    <col min="1547" max="1547" width="6.75" style="161" customWidth="1"/>
    <col min="1548" max="1548" width="7" style="161" customWidth="1"/>
    <col min="1549" max="1551" width="6.75" style="161" customWidth="1"/>
    <col min="1552" max="1552" width="6.625" style="161" customWidth="1"/>
    <col min="1553" max="1555" width="6.75" style="161" customWidth="1"/>
    <col min="1556" max="1556" width="7.125" style="161" customWidth="1"/>
    <col min="1557" max="1558" width="6.75" style="161" customWidth="1"/>
    <col min="1559" max="1559" width="7.375" style="161" customWidth="1"/>
    <col min="1560" max="1560" width="6.75" style="161" customWidth="1"/>
    <col min="1561" max="1561" width="11" style="161" bestFit="1" customWidth="1"/>
    <col min="1562" max="1574" width="6.75" style="161" customWidth="1"/>
    <col min="1575" max="1575" width="7.75" style="161" bestFit="1" customWidth="1"/>
    <col min="1576" max="1576" width="6.75" style="161" customWidth="1"/>
    <col min="1577" max="1580" width="11.125" style="161" customWidth="1"/>
    <col min="1581" max="1794" width="9" style="161"/>
    <col min="1795" max="1795" width="8.75" style="161" bestFit="1" customWidth="1"/>
    <col min="1796" max="1796" width="34.625" style="161" customWidth="1"/>
    <col min="1797" max="1797" width="7.625" style="161" bestFit="1" customWidth="1"/>
    <col min="1798" max="1798" width="10" style="161" bestFit="1" customWidth="1"/>
    <col min="1799" max="1799" width="6.125" style="161" customWidth="1"/>
    <col min="1800" max="1800" width="6.375" style="161" customWidth="1"/>
    <col min="1801" max="1802" width="6.75" style="161" bestFit="1" customWidth="1"/>
    <col min="1803" max="1803" width="6.75" style="161" customWidth="1"/>
    <col min="1804" max="1804" width="7" style="161" customWidth="1"/>
    <col min="1805" max="1807" width="6.75" style="161" customWidth="1"/>
    <col min="1808" max="1808" width="6.625" style="161" customWidth="1"/>
    <col min="1809" max="1811" width="6.75" style="161" customWidth="1"/>
    <col min="1812" max="1812" width="7.125" style="161" customWidth="1"/>
    <col min="1813" max="1814" width="6.75" style="161" customWidth="1"/>
    <col min="1815" max="1815" width="7.375" style="161" customWidth="1"/>
    <col min="1816" max="1816" width="6.75" style="161" customWidth="1"/>
    <col min="1817" max="1817" width="11" style="161" bestFit="1" customWidth="1"/>
    <col min="1818" max="1830" width="6.75" style="161" customWidth="1"/>
    <col min="1831" max="1831" width="7.75" style="161" bestFit="1" customWidth="1"/>
    <col min="1832" max="1832" width="6.75" style="161" customWidth="1"/>
    <col min="1833" max="1836" width="11.125" style="161" customWidth="1"/>
    <col min="1837" max="2050" width="9" style="161"/>
    <col min="2051" max="2051" width="8.75" style="161" bestFit="1" customWidth="1"/>
    <col min="2052" max="2052" width="34.625" style="161" customWidth="1"/>
    <col min="2053" max="2053" width="7.625" style="161" bestFit="1" customWidth="1"/>
    <col min="2054" max="2054" width="10" style="161" bestFit="1" customWidth="1"/>
    <col min="2055" max="2055" width="6.125" style="161" customWidth="1"/>
    <col min="2056" max="2056" width="6.375" style="161" customWidth="1"/>
    <col min="2057" max="2058" width="6.75" style="161" bestFit="1" customWidth="1"/>
    <col min="2059" max="2059" width="6.75" style="161" customWidth="1"/>
    <col min="2060" max="2060" width="7" style="161" customWidth="1"/>
    <col min="2061" max="2063" width="6.75" style="161" customWidth="1"/>
    <col min="2064" max="2064" width="6.625" style="161" customWidth="1"/>
    <col min="2065" max="2067" width="6.75" style="161" customWidth="1"/>
    <col min="2068" max="2068" width="7.125" style="161" customWidth="1"/>
    <col min="2069" max="2070" width="6.75" style="161" customWidth="1"/>
    <col min="2071" max="2071" width="7.375" style="161" customWidth="1"/>
    <col min="2072" max="2072" width="6.75" style="161" customWidth="1"/>
    <col min="2073" max="2073" width="11" style="161" bestFit="1" customWidth="1"/>
    <col min="2074" max="2086" width="6.75" style="161" customWidth="1"/>
    <col min="2087" max="2087" width="7.75" style="161" bestFit="1" customWidth="1"/>
    <col min="2088" max="2088" width="6.75" style="161" customWidth="1"/>
    <col min="2089" max="2092" width="11.125" style="161" customWidth="1"/>
    <col min="2093" max="2306" width="9" style="161"/>
    <col min="2307" max="2307" width="8.75" style="161" bestFit="1" customWidth="1"/>
    <col min="2308" max="2308" width="34.625" style="161" customWidth="1"/>
    <col min="2309" max="2309" width="7.625" style="161" bestFit="1" customWidth="1"/>
    <col min="2310" max="2310" width="10" style="161" bestFit="1" customWidth="1"/>
    <col min="2311" max="2311" width="6.125" style="161" customWidth="1"/>
    <col min="2312" max="2312" width="6.375" style="161" customWidth="1"/>
    <col min="2313" max="2314" width="6.75" style="161" bestFit="1" customWidth="1"/>
    <col min="2315" max="2315" width="6.75" style="161" customWidth="1"/>
    <col min="2316" max="2316" width="7" style="161" customWidth="1"/>
    <col min="2317" max="2319" width="6.75" style="161" customWidth="1"/>
    <col min="2320" max="2320" width="6.625" style="161" customWidth="1"/>
    <col min="2321" max="2323" width="6.75" style="161" customWidth="1"/>
    <col min="2324" max="2324" width="7.125" style="161" customWidth="1"/>
    <col min="2325" max="2326" width="6.75" style="161" customWidth="1"/>
    <col min="2327" max="2327" width="7.375" style="161" customWidth="1"/>
    <col min="2328" max="2328" width="6.75" style="161" customWidth="1"/>
    <col min="2329" max="2329" width="11" style="161" bestFit="1" customWidth="1"/>
    <col min="2330" max="2342" width="6.75" style="161" customWidth="1"/>
    <col min="2343" max="2343" width="7.75" style="161" bestFit="1" customWidth="1"/>
    <col min="2344" max="2344" width="6.75" style="161" customWidth="1"/>
    <col min="2345" max="2348" width="11.125" style="161" customWidth="1"/>
    <col min="2349" max="2562" width="9" style="161"/>
    <col min="2563" max="2563" width="8.75" style="161" bestFit="1" customWidth="1"/>
    <col min="2564" max="2564" width="34.625" style="161" customWidth="1"/>
    <col min="2565" max="2565" width="7.625" style="161" bestFit="1" customWidth="1"/>
    <col min="2566" max="2566" width="10" style="161" bestFit="1" customWidth="1"/>
    <col min="2567" max="2567" width="6.125" style="161" customWidth="1"/>
    <col min="2568" max="2568" width="6.375" style="161" customWidth="1"/>
    <col min="2569" max="2570" width="6.75" style="161" bestFit="1" customWidth="1"/>
    <col min="2571" max="2571" width="6.75" style="161" customWidth="1"/>
    <col min="2572" max="2572" width="7" style="161" customWidth="1"/>
    <col min="2573" max="2575" width="6.75" style="161" customWidth="1"/>
    <col min="2576" max="2576" width="6.625" style="161" customWidth="1"/>
    <col min="2577" max="2579" width="6.75" style="161" customWidth="1"/>
    <col min="2580" max="2580" width="7.125" style="161" customWidth="1"/>
    <col min="2581" max="2582" width="6.75" style="161" customWidth="1"/>
    <col min="2583" max="2583" width="7.375" style="161" customWidth="1"/>
    <col min="2584" max="2584" width="6.75" style="161" customWidth="1"/>
    <col min="2585" max="2585" width="11" style="161" bestFit="1" customWidth="1"/>
    <col min="2586" max="2598" width="6.75" style="161" customWidth="1"/>
    <col min="2599" max="2599" width="7.75" style="161" bestFit="1" customWidth="1"/>
    <col min="2600" max="2600" width="6.75" style="161" customWidth="1"/>
    <col min="2601" max="2604" width="11.125" style="161" customWidth="1"/>
    <col min="2605" max="2818" width="9" style="161"/>
    <col min="2819" max="2819" width="8.75" style="161" bestFit="1" customWidth="1"/>
    <col min="2820" max="2820" width="34.625" style="161" customWidth="1"/>
    <col min="2821" max="2821" width="7.625" style="161" bestFit="1" customWidth="1"/>
    <col min="2822" max="2822" width="10" style="161" bestFit="1" customWidth="1"/>
    <col min="2823" max="2823" width="6.125" style="161" customWidth="1"/>
    <col min="2824" max="2824" width="6.375" style="161" customWidth="1"/>
    <col min="2825" max="2826" width="6.75" style="161" bestFit="1" customWidth="1"/>
    <col min="2827" max="2827" width="6.75" style="161" customWidth="1"/>
    <col min="2828" max="2828" width="7" style="161" customWidth="1"/>
    <col min="2829" max="2831" width="6.75" style="161" customWidth="1"/>
    <col min="2832" max="2832" width="6.625" style="161" customWidth="1"/>
    <col min="2833" max="2835" width="6.75" style="161" customWidth="1"/>
    <col min="2836" max="2836" width="7.125" style="161" customWidth="1"/>
    <col min="2837" max="2838" width="6.75" style="161" customWidth="1"/>
    <col min="2839" max="2839" width="7.375" style="161" customWidth="1"/>
    <col min="2840" max="2840" width="6.75" style="161" customWidth="1"/>
    <col min="2841" max="2841" width="11" style="161" bestFit="1" customWidth="1"/>
    <col min="2842" max="2854" width="6.75" style="161" customWidth="1"/>
    <col min="2855" max="2855" width="7.75" style="161" bestFit="1" customWidth="1"/>
    <col min="2856" max="2856" width="6.75" style="161" customWidth="1"/>
    <col min="2857" max="2860" width="11.125" style="161" customWidth="1"/>
    <col min="2861" max="3074" width="9" style="161"/>
    <col min="3075" max="3075" width="8.75" style="161" bestFit="1" customWidth="1"/>
    <col min="3076" max="3076" width="34.625" style="161" customWidth="1"/>
    <col min="3077" max="3077" width="7.625" style="161" bestFit="1" customWidth="1"/>
    <col min="3078" max="3078" width="10" style="161" bestFit="1" customWidth="1"/>
    <col min="3079" max="3079" width="6.125" style="161" customWidth="1"/>
    <col min="3080" max="3080" width="6.375" style="161" customWidth="1"/>
    <col min="3081" max="3082" width="6.75" style="161" bestFit="1" customWidth="1"/>
    <col min="3083" max="3083" width="6.75" style="161" customWidth="1"/>
    <col min="3084" max="3084" width="7" style="161" customWidth="1"/>
    <col min="3085" max="3087" width="6.75" style="161" customWidth="1"/>
    <col min="3088" max="3088" width="6.625" style="161" customWidth="1"/>
    <col min="3089" max="3091" width="6.75" style="161" customWidth="1"/>
    <col min="3092" max="3092" width="7.125" style="161" customWidth="1"/>
    <col min="3093" max="3094" width="6.75" style="161" customWidth="1"/>
    <col min="3095" max="3095" width="7.375" style="161" customWidth="1"/>
    <col min="3096" max="3096" width="6.75" style="161" customWidth="1"/>
    <col min="3097" max="3097" width="11" style="161" bestFit="1" customWidth="1"/>
    <col min="3098" max="3110" width="6.75" style="161" customWidth="1"/>
    <col min="3111" max="3111" width="7.75" style="161" bestFit="1" customWidth="1"/>
    <col min="3112" max="3112" width="6.75" style="161" customWidth="1"/>
    <col min="3113" max="3116" width="11.125" style="161" customWidth="1"/>
    <col min="3117" max="3330" width="9" style="161"/>
    <col min="3331" max="3331" width="8.75" style="161" bestFit="1" customWidth="1"/>
    <col min="3332" max="3332" width="34.625" style="161" customWidth="1"/>
    <col min="3333" max="3333" width="7.625" style="161" bestFit="1" customWidth="1"/>
    <col min="3334" max="3334" width="10" style="161" bestFit="1" customWidth="1"/>
    <col min="3335" max="3335" width="6.125" style="161" customWidth="1"/>
    <col min="3336" max="3336" width="6.375" style="161" customWidth="1"/>
    <col min="3337" max="3338" width="6.75" style="161" bestFit="1" customWidth="1"/>
    <col min="3339" max="3339" width="6.75" style="161" customWidth="1"/>
    <col min="3340" max="3340" width="7" style="161" customWidth="1"/>
    <col min="3341" max="3343" width="6.75" style="161" customWidth="1"/>
    <col min="3344" max="3344" width="6.625" style="161" customWidth="1"/>
    <col min="3345" max="3347" width="6.75" style="161" customWidth="1"/>
    <col min="3348" max="3348" width="7.125" style="161" customWidth="1"/>
    <col min="3349" max="3350" width="6.75" style="161" customWidth="1"/>
    <col min="3351" max="3351" width="7.375" style="161" customWidth="1"/>
    <col min="3352" max="3352" width="6.75" style="161" customWidth="1"/>
    <col min="3353" max="3353" width="11" style="161" bestFit="1" customWidth="1"/>
    <col min="3354" max="3366" width="6.75" style="161" customWidth="1"/>
    <col min="3367" max="3367" width="7.75" style="161" bestFit="1" customWidth="1"/>
    <col min="3368" max="3368" width="6.75" style="161" customWidth="1"/>
    <col min="3369" max="3372" width="11.125" style="161" customWidth="1"/>
    <col min="3373" max="3586" width="9" style="161"/>
    <col min="3587" max="3587" width="8.75" style="161" bestFit="1" customWidth="1"/>
    <col min="3588" max="3588" width="34.625" style="161" customWidth="1"/>
    <col min="3589" max="3589" width="7.625" style="161" bestFit="1" customWidth="1"/>
    <col min="3590" max="3590" width="10" style="161" bestFit="1" customWidth="1"/>
    <col min="3591" max="3591" width="6.125" style="161" customWidth="1"/>
    <col min="3592" max="3592" width="6.375" style="161" customWidth="1"/>
    <col min="3593" max="3594" width="6.75" style="161" bestFit="1" customWidth="1"/>
    <col min="3595" max="3595" width="6.75" style="161" customWidth="1"/>
    <col min="3596" max="3596" width="7" style="161" customWidth="1"/>
    <col min="3597" max="3599" width="6.75" style="161" customWidth="1"/>
    <col min="3600" max="3600" width="6.625" style="161" customWidth="1"/>
    <col min="3601" max="3603" width="6.75" style="161" customWidth="1"/>
    <col min="3604" max="3604" width="7.125" style="161" customWidth="1"/>
    <col min="3605" max="3606" width="6.75" style="161" customWidth="1"/>
    <col min="3607" max="3607" width="7.375" style="161" customWidth="1"/>
    <col min="3608" max="3608" width="6.75" style="161" customWidth="1"/>
    <col min="3609" max="3609" width="11" style="161" bestFit="1" customWidth="1"/>
    <col min="3610" max="3622" width="6.75" style="161" customWidth="1"/>
    <col min="3623" max="3623" width="7.75" style="161" bestFit="1" customWidth="1"/>
    <col min="3624" max="3624" width="6.75" style="161" customWidth="1"/>
    <col min="3625" max="3628" width="11.125" style="161" customWidth="1"/>
    <col min="3629" max="3842" width="9" style="161"/>
    <col min="3843" max="3843" width="8.75" style="161" bestFit="1" customWidth="1"/>
    <col min="3844" max="3844" width="34.625" style="161" customWidth="1"/>
    <col min="3845" max="3845" width="7.625" style="161" bestFit="1" customWidth="1"/>
    <col min="3846" max="3846" width="10" style="161" bestFit="1" customWidth="1"/>
    <col min="3847" max="3847" width="6.125" style="161" customWidth="1"/>
    <col min="3848" max="3848" width="6.375" style="161" customWidth="1"/>
    <col min="3849" max="3850" width="6.75" style="161" bestFit="1" customWidth="1"/>
    <col min="3851" max="3851" width="6.75" style="161" customWidth="1"/>
    <col min="3852" max="3852" width="7" style="161" customWidth="1"/>
    <col min="3853" max="3855" width="6.75" style="161" customWidth="1"/>
    <col min="3856" max="3856" width="6.625" style="161" customWidth="1"/>
    <col min="3857" max="3859" width="6.75" style="161" customWidth="1"/>
    <col min="3860" max="3860" width="7.125" style="161" customWidth="1"/>
    <col min="3861" max="3862" width="6.75" style="161" customWidth="1"/>
    <col min="3863" max="3863" width="7.375" style="161" customWidth="1"/>
    <col min="3864" max="3864" width="6.75" style="161" customWidth="1"/>
    <col min="3865" max="3865" width="11" style="161" bestFit="1" customWidth="1"/>
    <col min="3866" max="3878" width="6.75" style="161" customWidth="1"/>
    <col min="3879" max="3879" width="7.75" style="161" bestFit="1" customWidth="1"/>
    <col min="3880" max="3880" width="6.75" style="161" customWidth="1"/>
    <col min="3881" max="3884" width="11.125" style="161" customWidth="1"/>
    <col min="3885" max="4098" width="9" style="161"/>
    <col min="4099" max="4099" width="8.75" style="161" bestFit="1" customWidth="1"/>
    <col min="4100" max="4100" width="34.625" style="161" customWidth="1"/>
    <col min="4101" max="4101" width="7.625" style="161" bestFit="1" customWidth="1"/>
    <col min="4102" max="4102" width="10" style="161" bestFit="1" customWidth="1"/>
    <col min="4103" max="4103" width="6.125" style="161" customWidth="1"/>
    <col min="4104" max="4104" width="6.375" style="161" customWidth="1"/>
    <col min="4105" max="4106" width="6.75" style="161" bestFit="1" customWidth="1"/>
    <col min="4107" max="4107" width="6.75" style="161" customWidth="1"/>
    <col min="4108" max="4108" width="7" style="161" customWidth="1"/>
    <col min="4109" max="4111" width="6.75" style="161" customWidth="1"/>
    <col min="4112" max="4112" width="6.625" style="161" customWidth="1"/>
    <col min="4113" max="4115" width="6.75" style="161" customWidth="1"/>
    <col min="4116" max="4116" width="7.125" style="161" customWidth="1"/>
    <col min="4117" max="4118" width="6.75" style="161" customWidth="1"/>
    <col min="4119" max="4119" width="7.375" style="161" customWidth="1"/>
    <col min="4120" max="4120" width="6.75" style="161" customWidth="1"/>
    <col min="4121" max="4121" width="11" style="161" bestFit="1" customWidth="1"/>
    <col min="4122" max="4134" width="6.75" style="161" customWidth="1"/>
    <col min="4135" max="4135" width="7.75" style="161" bestFit="1" customWidth="1"/>
    <col min="4136" max="4136" width="6.75" style="161" customWidth="1"/>
    <col min="4137" max="4140" width="11.125" style="161" customWidth="1"/>
    <col min="4141" max="4354" width="9" style="161"/>
    <col min="4355" max="4355" width="8.75" style="161" bestFit="1" customWidth="1"/>
    <col min="4356" max="4356" width="34.625" style="161" customWidth="1"/>
    <col min="4357" max="4357" width="7.625" style="161" bestFit="1" customWidth="1"/>
    <col min="4358" max="4358" width="10" style="161" bestFit="1" customWidth="1"/>
    <col min="4359" max="4359" width="6.125" style="161" customWidth="1"/>
    <col min="4360" max="4360" width="6.375" style="161" customWidth="1"/>
    <col min="4361" max="4362" width="6.75" style="161" bestFit="1" customWidth="1"/>
    <col min="4363" max="4363" width="6.75" style="161" customWidth="1"/>
    <col min="4364" max="4364" width="7" style="161" customWidth="1"/>
    <col min="4365" max="4367" width="6.75" style="161" customWidth="1"/>
    <col min="4368" max="4368" width="6.625" style="161" customWidth="1"/>
    <col min="4369" max="4371" width="6.75" style="161" customWidth="1"/>
    <col min="4372" max="4372" width="7.125" style="161" customWidth="1"/>
    <col min="4373" max="4374" width="6.75" style="161" customWidth="1"/>
    <col min="4375" max="4375" width="7.375" style="161" customWidth="1"/>
    <col min="4376" max="4376" width="6.75" style="161" customWidth="1"/>
    <col min="4377" max="4377" width="11" style="161" bestFit="1" customWidth="1"/>
    <col min="4378" max="4390" width="6.75" style="161" customWidth="1"/>
    <col min="4391" max="4391" width="7.75" style="161" bestFit="1" customWidth="1"/>
    <col min="4392" max="4392" width="6.75" style="161" customWidth="1"/>
    <col min="4393" max="4396" width="11.125" style="161" customWidth="1"/>
    <col min="4397" max="4610" width="9" style="161"/>
    <col min="4611" max="4611" width="8.75" style="161" bestFit="1" customWidth="1"/>
    <col min="4612" max="4612" width="34.625" style="161" customWidth="1"/>
    <col min="4613" max="4613" width="7.625" style="161" bestFit="1" customWidth="1"/>
    <col min="4614" max="4614" width="10" style="161" bestFit="1" customWidth="1"/>
    <col min="4615" max="4615" width="6.125" style="161" customWidth="1"/>
    <col min="4616" max="4616" width="6.375" style="161" customWidth="1"/>
    <col min="4617" max="4618" width="6.75" style="161" bestFit="1" customWidth="1"/>
    <col min="4619" max="4619" width="6.75" style="161" customWidth="1"/>
    <col min="4620" max="4620" width="7" style="161" customWidth="1"/>
    <col min="4621" max="4623" width="6.75" style="161" customWidth="1"/>
    <col min="4624" max="4624" width="6.625" style="161" customWidth="1"/>
    <col min="4625" max="4627" width="6.75" style="161" customWidth="1"/>
    <col min="4628" max="4628" width="7.125" style="161" customWidth="1"/>
    <col min="4629" max="4630" width="6.75" style="161" customWidth="1"/>
    <col min="4631" max="4631" width="7.375" style="161" customWidth="1"/>
    <col min="4632" max="4632" width="6.75" style="161" customWidth="1"/>
    <col min="4633" max="4633" width="11" style="161" bestFit="1" customWidth="1"/>
    <col min="4634" max="4646" width="6.75" style="161" customWidth="1"/>
    <col min="4647" max="4647" width="7.75" style="161" bestFit="1" customWidth="1"/>
    <col min="4648" max="4648" width="6.75" style="161" customWidth="1"/>
    <col min="4649" max="4652" width="11.125" style="161" customWidth="1"/>
    <col min="4653" max="4866" width="9" style="161"/>
    <col min="4867" max="4867" width="8.75" style="161" bestFit="1" customWidth="1"/>
    <col min="4868" max="4868" width="34.625" style="161" customWidth="1"/>
    <col min="4869" max="4869" width="7.625" style="161" bestFit="1" customWidth="1"/>
    <col min="4870" max="4870" width="10" style="161" bestFit="1" customWidth="1"/>
    <col min="4871" max="4871" width="6.125" style="161" customWidth="1"/>
    <col min="4872" max="4872" width="6.375" style="161" customWidth="1"/>
    <col min="4873" max="4874" width="6.75" style="161" bestFit="1" customWidth="1"/>
    <col min="4875" max="4875" width="6.75" style="161" customWidth="1"/>
    <col min="4876" max="4876" width="7" style="161" customWidth="1"/>
    <col min="4877" max="4879" width="6.75" style="161" customWidth="1"/>
    <col min="4880" max="4880" width="6.625" style="161" customWidth="1"/>
    <col min="4881" max="4883" width="6.75" style="161" customWidth="1"/>
    <col min="4884" max="4884" width="7.125" style="161" customWidth="1"/>
    <col min="4885" max="4886" width="6.75" style="161" customWidth="1"/>
    <col min="4887" max="4887" width="7.375" style="161" customWidth="1"/>
    <col min="4888" max="4888" width="6.75" style="161" customWidth="1"/>
    <col min="4889" max="4889" width="11" style="161" bestFit="1" customWidth="1"/>
    <col min="4890" max="4902" width="6.75" style="161" customWidth="1"/>
    <col min="4903" max="4903" width="7.75" style="161" bestFit="1" customWidth="1"/>
    <col min="4904" max="4904" width="6.75" style="161" customWidth="1"/>
    <col min="4905" max="4908" width="11.125" style="161" customWidth="1"/>
    <col min="4909" max="5122" width="9" style="161"/>
    <col min="5123" max="5123" width="8.75" style="161" bestFit="1" customWidth="1"/>
    <col min="5124" max="5124" width="34.625" style="161" customWidth="1"/>
    <col min="5125" max="5125" width="7.625" style="161" bestFit="1" customWidth="1"/>
    <col min="5126" max="5126" width="10" style="161" bestFit="1" customWidth="1"/>
    <col min="5127" max="5127" width="6.125" style="161" customWidth="1"/>
    <col min="5128" max="5128" width="6.375" style="161" customWidth="1"/>
    <col min="5129" max="5130" width="6.75" style="161" bestFit="1" customWidth="1"/>
    <col min="5131" max="5131" width="6.75" style="161" customWidth="1"/>
    <col min="5132" max="5132" width="7" style="161" customWidth="1"/>
    <col min="5133" max="5135" width="6.75" style="161" customWidth="1"/>
    <col min="5136" max="5136" width="6.625" style="161" customWidth="1"/>
    <col min="5137" max="5139" width="6.75" style="161" customWidth="1"/>
    <col min="5140" max="5140" width="7.125" style="161" customWidth="1"/>
    <col min="5141" max="5142" width="6.75" style="161" customWidth="1"/>
    <col min="5143" max="5143" width="7.375" style="161" customWidth="1"/>
    <col min="5144" max="5144" width="6.75" style="161" customWidth="1"/>
    <col min="5145" max="5145" width="11" style="161" bestFit="1" customWidth="1"/>
    <col min="5146" max="5158" width="6.75" style="161" customWidth="1"/>
    <col min="5159" max="5159" width="7.75" style="161" bestFit="1" customWidth="1"/>
    <col min="5160" max="5160" width="6.75" style="161" customWidth="1"/>
    <col min="5161" max="5164" width="11.125" style="161" customWidth="1"/>
    <col min="5165" max="5378" width="9" style="161"/>
    <col min="5379" max="5379" width="8.75" style="161" bestFit="1" customWidth="1"/>
    <col min="5380" max="5380" width="34.625" style="161" customWidth="1"/>
    <col min="5381" max="5381" width="7.625" style="161" bestFit="1" customWidth="1"/>
    <col min="5382" max="5382" width="10" style="161" bestFit="1" customWidth="1"/>
    <col min="5383" max="5383" width="6.125" style="161" customWidth="1"/>
    <col min="5384" max="5384" width="6.375" style="161" customWidth="1"/>
    <col min="5385" max="5386" width="6.75" style="161" bestFit="1" customWidth="1"/>
    <col min="5387" max="5387" width="6.75" style="161" customWidth="1"/>
    <col min="5388" max="5388" width="7" style="161" customWidth="1"/>
    <col min="5389" max="5391" width="6.75" style="161" customWidth="1"/>
    <col min="5392" max="5392" width="6.625" style="161" customWidth="1"/>
    <col min="5393" max="5395" width="6.75" style="161" customWidth="1"/>
    <col min="5396" max="5396" width="7.125" style="161" customWidth="1"/>
    <col min="5397" max="5398" width="6.75" style="161" customWidth="1"/>
    <col min="5399" max="5399" width="7.375" style="161" customWidth="1"/>
    <col min="5400" max="5400" width="6.75" style="161" customWidth="1"/>
    <col min="5401" max="5401" width="11" style="161" bestFit="1" customWidth="1"/>
    <col min="5402" max="5414" width="6.75" style="161" customWidth="1"/>
    <col min="5415" max="5415" width="7.75" style="161" bestFit="1" customWidth="1"/>
    <col min="5416" max="5416" width="6.75" style="161" customWidth="1"/>
    <col min="5417" max="5420" width="11.125" style="161" customWidth="1"/>
    <col min="5421" max="5634" width="9" style="161"/>
    <col min="5635" max="5635" width="8.75" style="161" bestFit="1" customWidth="1"/>
    <col min="5636" max="5636" width="34.625" style="161" customWidth="1"/>
    <col min="5637" max="5637" width="7.625" style="161" bestFit="1" customWidth="1"/>
    <col min="5638" max="5638" width="10" style="161" bestFit="1" customWidth="1"/>
    <col min="5639" max="5639" width="6.125" style="161" customWidth="1"/>
    <col min="5640" max="5640" width="6.375" style="161" customWidth="1"/>
    <col min="5641" max="5642" width="6.75" style="161" bestFit="1" customWidth="1"/>
    <col min="5643" max="5643" width="6.75" style="161" customWidth="1"/>
    <col min="5644" max="5644" width="7" style="161" customWidth="1"/>
    <col min="5645" max="5647" width="6.75" style="161" customWidth="1"/>
    <col min="5648" max="5648" width="6.625" style="161" customWidth="1"/>
    <col min="5649" max="5651" width="6.75" style="161" customWidth="1"/>
    <col min="5652" max="5652" width="7.125" style="161" customWidth="1"/>
    <col min="5653" max="5654" width="6.75" style="161" customWidth="1"/>
    <col min="5655" max="5655" width="7.375" style="161" customWidth="1"/>
    <col min="5656" max="5656" width="6.75" style="161" customWidth="1"/>
    <col min="5657" max="5657" width="11" style="161" bestFit="1" customWidth="1"/>
    <col min="5658" max="5670" width="6.75" style="161" customWidth="1"/>
    <col min="5671" max="5671" width="7.75" style="161" bestFit="1" customWidth="1"/>
    <col min="5672" max="5672" width="6.75" style="161" customWidth="1"/>
    <col min="5673" max="5676" width="11.125" style="161" customWidth="1"/>
    <col min="5677" max="5890" width="9" style="161"/>
    <col min="5891" max="5891" width="8.75" style="161" bestFit="1" customWidth="1"/>
    <col min="5892" max="5892" width="34.625" style="161" customWidth="1"/>
    <col min="5893" max="5893" width="7.625" style="161" bestFit="1" customWidth="1"/>
    <col min="5894" max="5894" width="10" style="161" bestFit="1" customWidth="1"/>
    <col min="5895" max="5895" width="6.125" style="161" customWidth="1"/>
    <col min="5896" max="5896" width="6.375" style="161" customWidth="1"/>
    <col min="5897" max="5898" width="6.75" style="161" bestFit="1" customWidth="1"/>
    <col min="5899" max="5899" width="6.75" style="161" customWidth="1"/>
    <col min="5900" max="5900" width="7" style="161" customWidth="1"/>
    <col min="5901" max="5903" width="6.75" style="161" customWidth="1"/>
    <col min="5904" max="5904" width="6.625" style="161" customWidth="1"/>
    <col min="5905" max="5907" width="6.75" style="161" customWidth="1"/>
    <col min="5908" max="5908" width="7.125" style="161" customWidth="1"/>
    <col min="5909" max="5910" width="6.75" style="161" customWidth="1"/>
    <col min="5911" max="5911" width="7.375" style="161" customWidth="1"/>
    <col min="5912" max="5912" width="6.75" style="161" customWidth="1"/>
    <col min="5913" max="5913" width="11" style="161" bestFit="1" customWidth="1"/>
    <col min="5914" max="5926" width="6.75" style="161" customWidth="1"/>
    <col min="5927" max="5927" width="7.75" style="161" bestFit="1" customWidth="1"/>
    <col min="5928" max="5928" width="6.75" style="161" customWidth="1"/>
    <col min="5929" max="5932" width="11.125" style="161" customWidth="1"/>
    <col min="5933" max="6146" width="9" style="161"/>
    <col min="6147" max="6147" width="8.75" style="161" bestFit="1" customWidth="1"/>
    <col min="6148" max="6148" width="34.625" style="161" customWidth="1"/>
    <col min="6149" max="6149" width="7.625" style="161" bestFit="1" customWidth="1"/>
    <col min="6150" max="6150" width="10" style="161" bestFit="1" customWidth="1"/>
    <col min="6151" max="6151" width="6.125" style="161" customWidth="1"/>
    <col min="6152" max="6152" width="6.375" style="161" customWidth="1"/>
    <col min="6153" max="6154" width="6.75" style="161" bestFit="1" customWidth="1"/>
    <col min="6155" max="6155" width="6.75" style="161" customWidth="1"/>
    <col min="6156" max="6156" width="7" style="161" customWidth="1"/>
    <col min="6157" max="6159" width="6.75" style="161" customWidth="1"/>
    <col min="6160" max="6160" width="6.625" style="161" customWidth="1"/>
    <col min="6161" max="6163" width="6.75" style="161" customWidth="1"/>
    <col min="6164" max="6164" width="7.125" style="161" customWidth="1"/>
    <col min="6165" max="6166" width="6.75" style="161" customWidth="1"/>
    <col min="6167" max="6167" width="7.375" style="161" customWidth="1"/>
    <col min="6168" max="6168" width="6.75" style="161" customWidth="1"/>
    <col min="6169" max="6169" width="11" style="161" bestFit="1" customWidth="1"/>
    <col min="6170" max="6182" width="6.75" style="161" customWidth="1"/>
    <col min="6183" max="6183" width="7.75" style="161" bestFit="1" customWidth="1"/>
    <col min="6184" max="6184" width="6.75" style="161" customWidth="1"/>
    <col min="6185" max="6188" width="11.125" style="161" customWidth="1"/>
    <col min="6189" max="6402" width="9" style="161"/>
    <col min="6403" max="6403" width="8.75" style="161" bestFit="1" customWidth="1"/>
    <col min="6404" max="6404" width="34.625" style="161" customWidth="1"/>
    <col min="6405" max="6405" width="7.625" style="161" bestFit="1" customWidth="1"/>
    <col min="6406" max="6406" width="10" style="161" bestFit="1" customWidth="1"/>
    <col min="6407" max="6407" width="6.125" style="161" customWidth="1"/>
    <col min="6408" max="6408" width="6.375" style="161" customWidth="1"/>
    <col min="6409" max="6410" width="6.75" style="161" bestFit="1" customWidth="1"/>
    <col min="6411" max="6411" width="6.75" style="161" customWidth="1"/>
    <col min="6412" max="6412" width="7" style="161" customWidth="1"/>
    <col min="6413" max="6415" width="6.75" style="161" customWidth="1"/>
    <col min="6416" max="6416" width="6.625" style="161" customWidth="1"/>
    <col min="6417" max="6419" width="6.75" style="161" customWidth="1"/>
    <col min="6420" max="6420" width="7.125" style="161" customWidth="1"/>
    <col min="6421" max="6422" width="6.75" style="161" customWidth="1"/>
    <col min="6423" max="6423" width="7.375" style="161" customWidth="1"/>
    <col min="6424" max="6424" width="6.75" style="161" customWidth="1"/>
    <col min="6425" max="6425" width="11" style="161" bestFit="1" customWidth="1"/>
    <col min="6426" max="6438" width="6.75" style="161" customWidth="1"/>
    <col min="6439" max="6439" width="7.75" style="161" bestFit="1" customWidth="1"/>
    <col min="6440" max="6440" width="6.75" style="161" customWidth="1"/>
    <col min="6441" max="6444" width="11.125" style="161" customWidth="1"/>
    <col min="6445" max="6658" width="9" style="161"/>
    <col min="6659" max="6659" width="8.75" style="161" bestFit="1" customWidth="1"/>
    <col min="6660" max="6660" width="34.625" style="161" customWidth="1"/>
    <col min="6661" max="6661" width="7.625" style="161" bestFit="1" customWidth="1"/>
    <col min="6662" max="6662" width="10" style="161" bestFit="1" customWidth="1"/>
    <col min="6663" max="6663" width="6.125" style="161" customWidth="1"/>
    <col min="6664" max="6664" width="6.375" style="161" customWidth="1"/>
    <col min="6665" max="6666" width="6.75" style="161" bestFit="1" customWidth="1"/>
    <col min="6667" max="6667" width="6.75" style="161" customWidth="1"/>
    <col min="6668" max="6668" width="7" style="161" customWidth="1"/>
    <col min="6669" max="6671" width="6.75" style="161" customWidth="1"/>
    <col min="6672" max="6672" width="6.625" style="161" customWidth="1"/>
    <col min="6673" max="6675" width="6.75" style="161" customWidth="1"/>
    <col min="6676" max="6676" width="7.125" style="161" customWidth="1"/>
    <col min="6677" max="6678" width="6.75" style="161" customWidth="1"/>
    <col min="6679" max="6679" width="7.375" style="161" customWidth="1"/>
    <col min="6680" max="6680" width="6.75" style="161" customWidth="1"/>
    <col min="6681" max="6681" width="11" style="161" bestFit="1" customWidth="1"/>
    <col min="6682" max="6694" width="6.75" style="161" customWidth="1"/>
    <col min="6695" max="6695" width="7.75" style="161" bestFit="1" customWidth="1"/>
    <col min="6696" max="6696" width="6.75" style="161" customWidth="1"/>
    <col min="6697" max="6700" width="11.125" style="161" customWidth="1"/>
    <col min="6701" max="6914" width="9" style="161"/>
    <col min="6915" max="6915" width="8.75" style="161" bestFit="1" customWidth="1"/>
    <col min="6916" max="6916" width="34.625" style="161" customWidth="1"/>
    <col min="6917" max="6917" width="7.625" style="161" bestFit="1" customWidth="1"/>
    <col min="6918" max="6918" width="10" style="161" bestFit="1" customWidth="1"/>
    <col min="6919" max="6919" width="6.125" style="161" customWidth="1"/>
    <col min="6920" max="6920" width="6.375" style="161" customWidth="1"/>
    <col min="6921" max="6922" width="6.75" style="161" bestFit="1" customWidth="1"/>
    <col min="6923" max="6923" width="6.75" style="161" customWidth="1"/>
    <col min="6924" max="6924" width="7" style="161" customWidth="1"/>
    <col min="6925" max="6927" width="6.75" style="161" customWidth="1"/>
    <col min="6928" max="6928" width="6.625" style="161" customWidth="1"/>
    <col min="6929" max="6931" width="6.75" style="161" customWidth="1"/>
    <col min="6932" max="6932" width="7.125" style="161" customWidth="1"/>
    <col min="6933" max="6934" width="6.75" style="161" customWidth="1"/>
    <col min="6935" max="6935" width="7.375" style="161" customWidth="1"/>
    <col min="6936" max="6936" width="6.75" style="161" customWidth="1"/>
    <col min="6937" max="6937" width="11" style="161" bestFit="1" customWidth="1"/>
    <col min="6938" max="6950" width="6.75" style="161" customWidth="1"/>
    <col min="6951" max="6951" width="7.75" style="161" bestFit="1" customWidth="1"/>
    <col min="6952" max="6952" width="6.75" style="161" customWidth="1"/>
    <col min="6953" max="6956" width="11.125" style="161" customWidth="1"/>
    <col min="6957" max="7170" width="9" style="161"/>
    <col min="7171" max="7171" width="8.75" style="161" bestFit="1" customWidth="1"/>
    <col min="7172" max="7172" width="34.625" style="161" customWidth="1"/>
    <col min="7173" max="7173" width="7.625" style="161" bestFit="1" customWidth="1"/>
    <col min="7174" max="7174" width="10" style="161" bestFit="1" customWidth="1"/>
    <col min="7175" max="7175" width="6.125" style="161" customWidth="1"/>
    <col min="7176" max="7176" width="6.375" style="161" customWidth="1"/>
    <col min="7177" max="7178" width="6.75" style="161" bestFit="1" customWidth="1"/>
    <col min="7179" max="7179" width="6.75" style="161" customWidth="1"/>
    <col min="7180" max="7180" width="7" style="161" customWidth="1"/>
    <col min="7181" max="7183" width="6.75" style="161" customWidth="1"/>
    <col min="7184" max="7184" width="6.625" style="161" customWidth="1"/>
    <col min="7185" max="7187" width="6.75" style="161" customWidth="1"/>
    <col min="7188" max="7188" width="7.125" style="161" customWidth="1"/>
    <col min="7189" max="7190" width="6.75" style="161" customWidth="1"/>
    <col min="7191" max="7191" width="7.375" style="161" customWidth="1"/>
    <col min="7192" max="7192" width="6.75" style="161" customWidth="1"/>
    <col min="7193" max="7193" width="11" style="161" bestFit="1" customWidth="1"/>
    <col min="7194" max="7206" width="6.75" style="161" customWidth="1"/>
    <col min="7207" max="7207" width="7.75" style="161" bestFit="1" customWidth="1"/>
    <col min="7208" max="7208" width="6.75" style="161" customWidth="1"/>
    <col min="7209" max="7212" width="11.125" style="161" customWidth="1"/>
    <col min="7213" max="7426" width="9" style="161"/>
    <col min="7427" max="7427" width="8.75" style="161" bestFit="1" customWidth="1"/>
    <col min="7428" max="7428" width="34.625" style="161" customWidth="1"/>
    <col min="7429" max="7429" width="7.625" style="161" bestFit="1" customWidth="1"/>
    <col min="7430" max="7430" width="10" style="161" bestFit="1" customWidth="1"/>
    <col min="7431" max="7431" width="6.125" style="161" customWidth="1"/>
    <col min="7432" max="7432" width="6.375" style="161" customWidth="1"/>
    <col min="7433" max="7434" width="6.75" style="161" bestFit="1" customWidth="1"/>
    <col min="7435" max="7435" width="6.75" style="161" customWidth="1"/>
    <col min="7436" max="7436" width="7" style="161" customWidth="1"/>
    <col min="7437" max="7439" width="6.75" style="161" customWidth="1"/>
    <col min="7440" max="7440" width="6.625" style="161" customWidth="1"/>
    <col min="7441" max="7443" width="6.75" style="161" customWidth="1"/>
    <col min="7444" max="7444" width="7.125" style="161" customWidth="1"/>
    <col min="7445" max="7446" width="6.75" style="161" customWidth="1"/>
    <col min="7447" max="7447" width="7.375" style="161" customWidth="1"/>
    <col min="7448" max="7448" width="6.75" style="161" customWidth="1"/>
    <col min="7449" max="7449" width="11" style="161" bestFit="1" customWidth="1"/>
    <col min="7450" max="7462" width="6.75" style="161" customWidth="1"/>
    <col min="7463" max="7463" width="7.75" style="161" bestFit="1" customWidth="1"/>
    <col min="7464" max="7464" width="6.75" style="161" customWidth="1"/>
    <col min="7465" max="7468" width="11.125" style="161" customWidth="1"/>
    <col min="7469" max="7682" width="9" style="161"/>
    <col min="7683" max="7683" width="8.75" style="161" bestFit="1" customWidth="1"/>
    <col min="7684" max="7684" width="34.625" style="161" customWidth="1"/>
    <col min="7685" max="7685" width="7.625" style="161" bestFit="1" customWidth="1"/>
    <col min="7686" max="7686" width="10" style="161" bestFit="1" customWidth="1"/>
    <col min="7687" max="7687" width="6.125" style="161" customWidth="1"/>
    <col min="7688" max="7688" width="6.375" style="161" customWidth="1"/>
    <col min="7689" max="7690" width="6.75" style="161" bestFit="1" customWidth="1"/>
    <col min="7691" max="7691" width="6.75" style="161" customWidth="1"/>
    <col min="7692" max="7692" width="7" style="161" customWidth="1"/>
    <col min="7693" max="7695" width="6.75" style="161" customWidth="1"/>
    <col min="7696" max="7696" width="6.625" style="161" customWidth="1"/>
    <col min="7697" max="7699" width="6.75" style="161" customWidth="1"/>
    <col min="7700" max="7700" width="7.125" style="161" customWidth="1"/>
    <col min="7701" max="7702" width="6.75" style="161" customWidth="1"/>
    <col min="7703" max="7703" width="7.375" style="161" customWidth="1"/>
    <col min="7704" max="7704" width="6.75" style="161" customWidth="1"/>
    <col min="7705" max="7705" width="11" style="161" bestFit="1" customWidth="1"/>
    <col min="7706" max="7718" width="6.75" style="161" customWidth="1"/>
    <col min="7719" max="7719" width="7.75" style="161" bestFit="1" customWidth="1"/>
    <col min="7720" max="7720" width="6.75" style="161" customWidth="1"/>
    <col min="7721" max="7724" width="11.125" style="161" customWidth="1"/>
    <col min="7725" max="7938" width="9" style="161"/>
    <col min="7939" max="7939" width="8.75" style="161" bestFit="1" customWidth="1"/>
    <col min="7940" max="7940" width="34.625" style="161" customWidth="1"/>
    <col min="7941" max="7941" width="7.625" style="161" bestFit="1" customWidth="1"/>
    <col min="7942" max="7942" width="10" style="161" bestFit="1" customWidth="1"/>
    <col min="7943" max="7943" width="6.125" style="161" customWidth="1"/>
    <col min="7944" max="7944" width="6.375" style="161" customWidth="1"/>
    <col min="7945" max="7946" width="6.75" style="161" bestFit="1" customWidth="1"/>
    <col min="7947" max="7947" width="6.75" style="161" customWidth="1"/>
    <col min="7948" max="7948" width="7" style="161" customWidth="1"/>
    <col min="7949" max="7951" width="6.75" style="161" customWidth="1"/>
    <col min="7952" max="7952" width="6.625" style="161" customWidth="1"/>
    <col min="7953" max="7955" width="6.75" style="161" customWidth="1"/>
    <col min="7956" max="7956" width="7.125" style="161" customWidth="1"/>
    <col min="7957" max="7958" width="6.75" style="161" customWidth="1"/>
    <col min="7959" max="7959" width="7.375" style="161" customWidth="1"/>
    <col min="7960" max="7960" width="6.75" style="161" customWidth="1"/>
    <col min="7961" max="7961" width="11" style="161" bestFit="1" customWidth="1"/>
    <col min="7962" max="7974" width="6.75" style="161" customWidth="1"/>
    <col min="7975" max="7975" width="7.75" style="161" bestFit="1" customWidth="1"/>
    <col min="7976" max="7976" width="6.75" style="161" customWidth="1"/>
    <col min="7977" max="7980" width="11.125" style="161" customWidth="1"/>
    <col min="7981" max="8194" width="9" style="161"/>
    <col min="8195" max="8195" width="8.75" style="161" bestFit="1" customWidth="1"/>
    <col min="8196" max="8196" width="34.625" style="161" customWidth="1"/>
    <col min="8197" max="8197" width="7.625" style="161" bestFit="1" customWidth="1"/>
    <col min="8198" max="8198" width="10" style="161" bestFit="1" customWidth="1"/>
    <col min="8199" max="8199" width="6.125" style="161" customWidth="1"/>
    <col min="8200" max="8200" width="6.375" style="161" customWidth="1"/>
    <col min="8201" max="8202" width="6.75" style="161" bestFit="1" customWidth="1"/>
    <col min="8203" max="8203" width="6.75" style="161" customWidth="1"/>
    <col min="8204" max="8204" width="7" style="161" customWidth="1"/>
    <col min="8205" max="8207" width="6.75" style="161" customWidth="1"/>
    <col min="8208" max="8208" width="6.625" style="161" customWidth="1"/>
    <col min="8209" max="8211" width="6.75" style="161" customWidth="1"/>
    <col min="8212" max="8212" width="7.125" style="161" customWidth="1"/>
    <col min="8213" max="8214" width="6.75" style="161" customWidth="1"/>
    <col min="8215" max="8215" width="7.375" style="161" customWidth="1"/>
    <col min="8216" max="8216" width="6.75" style="161" customWidth="1"/>
    <col min="8217" max="8217" width="11" style="161" bestFit="1" customWidth="1"/>
    <col min="8218" max="8230" width="6.75" style="161" customWidth="1"/>
    <col min="8231" max="8231" width="7.75" style="161" bestFit="1" customWidth="1"/>
    <col min="8232" max="8232" width="6.75" style="161" customWidth="1"/>
    <col min="8233" max="8236" width="11.125" style="161" customWidth="1"/>
    <col min="8237" max="8450" width="9" style="161"/>
    <col min="8451" max="8451" width="8.75" style="161" bestFit="1" customWidth="1"/>
    <col min="8452" max="8452" width="34.625" style="161" customWidth="1"/>
    <col min="8453" max="8453" width="7.625" style="161" bestFit="1" customWidth="1"/>
    <col min="8454" max="8454" width="10" style="161" bestFit="1" customWidth="1"/>
    <col min="8455" max="8455" width="6.125" style="161" customWidth="1"/>
    <col min="8456" max="8456" width="6.375" style="161" customWidth="1"/>
    <col min="8457" max="8458" width="6.75" style="161" bestFit="1" customWidth="1"/>
    <col min="8459" max="8459" width="6.75" style="161" customWidth="1"/>
    <col min="8460" max="8460" width="7" style="161" customWidth="1"/>
    <col min="8461" max="8463" width="6.75" style="161" customWidth="1"/>
    <col min="8464" max="8464" width="6.625" style="161" customWidth="1"/>
    <col min="8465" max="8467" width="6.75" style="161" customWidth="1"/>
    <col min="8468" max="8468" width="7.125" style="161" customWidth="1"/>
    <col min="8469" max="8470" width="6.75" style="161" customWidth="1"/>
    <col min="8471" max="8471" width="7.375" style="161" customWidth="1"/>
    <col min="8472" max="8472" width="6.75" style="161" customWidth="1"/>
    <col min="8473" max="8473" width="11" style="161" bestFit="1" customWidth="1"/>
    <col min="8474" max="8486" width="6.75" style="161" customWidth="1"/>
    <col min="8487" max="8487" width="7.75" style="161" bestFit="1" customWidth="1"/>
    <col min="8488" max="8488" width="6.75" style="161" customWidth="1"/>
    <col min="8489" max="8492" width="11.125" style="161" customWidth="1"/>
    <col min="8493" max="8706" width="9" style="161"/>
    <col min="8707" max="8707" width="8.75" style="161" bestFit="1" customWidth="1"/>
    <col min="8708" max="8708" width="34.625" style="161" customWidth="1"/>
    <col min="8709" max="8709" width="7.625" style="161" bestFit="1" customWidth="1"/>
    <col min="8710" max="8710" width="10" style="161" bestFit="1" customWidth="1"/>
    <col min="8711" max="8711" width="6.125" style="161" customWidth="1"/>
    <col min="8712" max="8712" width="6.375" style="161" customWidth="1"/>
    <col min="8713" max="8714" width="6.75" style="161" bestFit="1" customWidth="1"/>
    <col min="8715" max="8715" width="6.75" style="161" customWidth="1"/>
    <col min="8716" max="8716" width="7" style="161" customWidth="1"/>
    <col min="8717" max="8719" width="6.75" style="161" customWidth="1"/>
    <col min="8720" max="8720" width="6.625" style="161" customWidth="1"/>
    <col min="8721" max="8723" width="6.75" style="161" customWidth="1"/>
    <col min="8724" max="8724" width="7.125" style="161" customWidth="1"/>
    <col min="8725" max="8726" width="6.75" style="161" customWidth="1"/>
    <col min="8727" max="8727" width="7.375" style="161" customWidth="1"/>
    <col min="8728" max="8728" width="6.75" style="161" customWidth="1"/>
    <col min="8729" max="8729" width="11" style="161" bestFit="1" customWidth="1"/>
    <col min="8730" max="8742" width="6.75" style="161" customWidth="1"/>
    <col min="8743" max="8743" width="7.75" style="161" bestFit="1" customWidth="1"/>
    <col min="8744" max="8744" width="6.75" style="161" customWidth="1"/>
    <col min="8745" max="8748" width="11.125" style="161" customWidth="1"/>
    <col min="8749" max="8962" width="9" style="161"/>
    <col min="8963" max="8963" width="8.75" style="161" bestFit="1" customWidth="1"/>
    <col min="8964" max="8964" width="34.625" style="161" customWidth="1"/>
    <col min="8965" max="8965" width="7.625" style="161" bestFit="1" customWidth="1"/>
    <col min="8966" max="8966" width="10" style="161" bestFit="1" customWidth="1"/>
    <col min="8967" max="8967" width="6.125" style="161" customWidth="1"/>
    <col min="8968" max="8968" width="6.375" style="161" customWidth="1"/>
    <col min="8969" max="8970" width="6.75" style="161" bestFit="1" customWidth="1"/>
    <col min="8971" max="8971" width="6.75" style="161" customWidth="1"/>
    <col min="8972" max="8972" width="7" style="161" customWidth="1"/>
    <col min="8973" max="8975" width="6.75" style="161" customWidth="1"/>
    <col min="8976" max="8976" width="6.625" style="161" customWidth="1"/>
    <col min="8977" max="8979" width="6.75" style="161" customWidth="1"/>
    <col min="8980" max="8980" width="7.125" style="161" customWidth="1"/>
    <col min="8981" max="8982" width="6.75" style="161" customWidth="1"/>
    <col min="8983" max="8983" width="7.375" style="161" customWidth="1"/>
    <col min="8984" max="8984" width="6.75" style="161" customWidth="1"/>
    <col min="8985" max="8985" width="11" style="161" bestFit="1" customWidth="1"/>
    <col min="8986" max="8998" width="6.75" style="161" customWidth="1"/>
    <col min="8999" max="8999" width="7.75" style="161" bestFit="1" customWidth="1"/>
    <col min="9000" max="9000" width="6.75" style="161" customWidth="1"/>
    <col min="9001" max="9004" width="11.125" style="161" customWidth="1"/>
    <col min="9005" max="9218" width="9" style="161"/>
    <col min="9219" max="9219" width="8.75" style="161" bestFit="1" customWidth="1"/>
    <col min="9220" max="9220" width="34.625" style="161" customWidth="1"/>
    <col min="9221" max="9221" width="7.625" style="161" bestFit="1" customWidth="1"/>
    <col min="9222" max="9222" width="10" style="161" bestFit="1" customWidth="1"/>
    <col min="9223" max="9223" width="6.125" style="161" customWidth="1"/>
    <col min="9224" max="9224" width="6.375" style="161" customWidth="1"/>
    <col min="9225" max="9226" width="6.75" style="161" bestFit="1" customWidth="1"/>
    <col min="9227" max="9227" width="6.75" style="161" customWidth="1"/>
    <col min="9228" max="9228" width="7" style="161" customWidth="1"/>
    <col min="9229" max="9231" width="6.75" style="161" customWidth="1"/>
    <col min="9232" max="9232" width="6.625" style="161" customWidth="1"/>
    <col min="9233" max="9235" width="6.75" style="161" customWidth="1"/>
    <col min="9236" max="9236" width="7.125" style="161" customWidth="1"/>
    <col min="9237" max="9238" width="6.75" style="161" customWidth="1"/>
    <col min="9239" max="9239" width="7.375" style="161" customWidth="1"/>
    <col min="9240" max="9240" width="6.75" style="161" customWidth="1"/>
    <col min="9241" max="9241" width="11" style="161" bestFit="1" customWidth="1"/>
    <col min="9242" max="9254" width="6.75" style="161" customWidth="1"/>
    <col min="9255" max="9255" width="7.75" style="161" bestFit="1" customWidth="1"/>
    <col min="9256" max="9256" width="6.75" style="161" customWidth="1"/>
    <col min="9257" max="9260" width="11.125" style="161" customWidth="1"/>
    <col min="9261" max="9474" width="9" style="161"/>
    <col min="9475" max="9475" width="8.75" style="161" bestFit="1" customWidth="1"/>
    <col min="9476" max="9476" width="34.625" style="161" customWidth="1"/>
    <col min="9477" max="9477" width="7.625" style="161" bestFit="1" customWidth="1"/>
    <col min="9478" max="9478" width="10" style="161" bestFit="1" customWidth="1"/>
    <col min="9479" max="9479" width="6.125" style="161" customWidth="1"/>
    <col min="9480" max="9480" width="6.375" style="161" customWidth="1"/>
    <col min="9481" max="9482" width="6.75" style="161" bestFit="1" customWidth="1"/>
    <col min="9483" max="9483" width="6.75" style="161" customWidth="1"/>
    <col min="9484" max="9484" width="7" style="161" customWidth="1"/>
    <col min="9485" max="9487" width="6.75" style="161" customWidth="1"/>
    <col min="9488" max="9488" width="6.625" style="161" customWidth="1"/>
    <col min="9489" max="9491" width="6.75" style="161" customWidth="1"/>
    <col min="9492" max="9492" width="7.125" style="161" customWidth="1"/>
    <col min="9493" max="9494" width="6.75" style="161" customWidth="1"/>
    <col min="9495" max="9495" width="7.375" style="161" customWidth="1"/>
    <col min="9496" max="9496" width="6.75" style="161" customWidth="1"/>
    <col min="9497" max="9497" width="11" style="161" bestFit="1" customWidth="1"/>
    <col min="9498" max="9510" width="6.75" style="161" customWidth="1"/>
    <col min="9511" max="9511" width="7.75" style="161" bestFit="1" customWidth="1"/>
    <col min="9512" max="9512" width="6.75" style="161" customWidth="1"/>
    <col min="9513" max="9516" width="11.125" style="161" customWidth="1"/>
    <col min="9517" max="9730" width="9" style="161"/>
    <col min="9731" max="9731" width="8.75" style="161" bestFit="1" customWidth="1"/>
    <col min="9732" max="9732" width="34.625" style="161" customWidth="1"/>
    <col min="9733" max="9733" width="7.625" style="161" bestFit="1" customWidth="1"/>
    <col min="9734" max="9734" width="10" style="161" bestFit="1" customWidth="1"/>
    <col min="9735" max="9735" width="6.125" style="161" customWidth="1"/>
    <col min="9736" max="9736" width="6.375" style="161" customWidth="1"/>
    <col min="9737" max="9738" width="6.75" style="161" bestFit="1" customWidth="1"/>
    <col min="9739" max="9739" width="6.75" style="161" customWidth="1"/>
    <col min="9740" max="9740" width="7" style="161" customWidth="1"/>
    <col min="9741" max="9743" width="6.75" style="161" customWidth="1"/>
    <col min="9744" max="9744" width="6.625" style="161" customWidth="1"/>
    <col min="9745" max="9747" width="6.75" style="161" customWidth="1"/>
    <col min="9748" max="9748" width="7.125" style="161" customWidth="1"/>
    <col min="9749" max="9750" width="6.75" style="161" customWidth="1"/>
    <col min="9751" max="9751" width="7.375" style="161" customWidth="1"/>
    <col min="9752" max="9752" width="6.75" style="161" customWidth="1"/>
    <col min="9753" max="9753" width="11" style="161" bestFit="1" customWidth="1"/>
    <col min="9754" max="9766" width="6.75" style="161" customWidth="1"/>
    <col min="9767" max="9767" width="7.75" style="161" bestFit="1" customWidth="1"/>
    <col min="9768" max="9768" width="6.75" style="161" customWidth="1"/>
    <col min="9769" max="9772" width="11.125" style="161" customWidth="1"/>
    <col min="9773" max="9986" width="9" style="161"/>
    <col min="9987" max="9987" width="8.75" style="161" bestFit="1" customWidth="1"/>
    <col min="9988" max="9988" width="34.625" style="161" customWidth="1"/>
    <col min="9989" max="9989" width="7.625" style="161" bestFit="1" customWidth="1"/>
    <col min="9990" max="9990" width="10" style="161" bestFit="1" customWidth="1"/>
    <col min="9991" max="9991" width="6.125" style="161" customWidth="1"/>
    <col min="9992" max="9992" width="6.375" style="161" customWidth="1"/>
    <col min="9993" max="9994" width="6.75" style="161" bestFit="1" customWidth="1"/>
    <col min="9995" max="9995" width="6.75" style="161" customWidth="1"/>
    <col min="9996" max="9996" width="7" style="161" customWidth="1"/>
    <col min="9997" max="9999" width="6.75" style="161" customWidth="1"/>
    <col min="10000" max="10000" width="6.625" style="161" customWidth="1"/>
    <col min="10001" max="10003" width="6.75" style="161" customWidth="1"/>
    <col min="10004" max="10004" width="7.125" style="161" customWidth="1"/>
    <col min="10005" max="10006" width="6.75" style="161" customWidth="1"/>
    <col min="10007" max="10007" width="7.375" style="161" customWidth="1"/>
    <col min="10008" max="10008" width="6.75" style="161" customWidth="1"/>
    <col min="10009" max="10009" width="11" style="161" bestFit="1" customWidth="1"/>
    <col min="10010" max="10022" width="6.75" style="161" customWidth="1"/>
    <col min="10023" max="10023" width="7.75" style="161" bestFit="1" customWidth="1"/>
    <col min="10024" max="10024" width="6.75" style="161" customWidth="1"/>
    <col min="10025" max="10028" width="11.125" style="161" customWidth="1"/>
    <col min="10029" max="10242" width="9" style="161"/>
    <col min="10243" max="10243" width="8.75" style="161" bestFit="1" customWidth="1"/>
    <col min="10244" max="10244" width="34.625" style="161" customWidth="1"/>
    <col min="10245" max="10245" width="7.625" style="161" bestFit="1" customWidth="1"/>
    <col min="10246" max="10246" width="10" style="161" bestFit="1" customWidth="1"/>
    <col min="10247" max="10247" width="6.125" style="161" customWidth="1"/>
    <col min="10248" max="10248" width="6.375" style="161" customWidth="1"/>
    <col min="10249" max="10250" width="6.75" style="161" bestFit="1" customWidth="1"/>
    <col min="10251" max="10251" width="6.75" style="161" customWidth="1"/>
    <col min="10252" max="10252" width="7" style="161" customWidth="1"/>
    <col min="10253" max="10255" width="6.75" style="161" customWidth="1"/>
    <col min="10256" max="10256" width="6.625" style="161" customWidth="1"/>
    <col min="10257" max="10259" width="6.75" style="161" customWidth="1"/>
    <col min="10260" max="10260" width="7.125" style="161" customWidth="1"/>
    <col min="10261" max="10262" width="6.75" style="161" customWidth="1"/>
    <col min="10263" max="10263" width="7.375" style="161" customWidth="1"/>
    <col min="10264" max="10264" width="6.75" style="161" customWidth="1"/>
    <col min="10265" max="10265" width="11" style="161" bestFit="1" customWidth="1"/>
    <col min="10266" max="10278" width="6.75" style="161" customWidth="1"/>
    <col min="10279" max="10279" width="7.75" style="161" bestFit="1" customWidth="1"/>
    <col min="10280" max="10280" width="6.75" style="161" customWidth="1"/>
    <col min="10281" max="10284" width="11.125" style="161" customWidth="1"/>
    <col min="10285" max="10498" width="9" style="161"/>
    <col min="10499" max="10499" width="8.75" style="161" bestFit="1" customWidth="1"/>
    <col min="10500" max="10500" width="34.625" style="161" customWidth="1"/>
    <col min="10501" max="10501" width="7.625" style="161" bestFit="1" customWidth="1"/>
    <col min="10502" max="10502" width="10" style="161" bestFit="1" customWidth="1"/>
    <col min="10503" max="10503" width="6.125" style="161" customWidth="1"/>
    <col min="10504" max="10504" width="6.375" style="161" customWidth="1"/>
    <col min="10505" max="10506" width="6.75" style="161" bestFit="1" customWidth="1"/>
    <col min="10507" max="10507" width="6.75" style="161" customWidth="1"/>
    <col min="10508" max="10508" width="7" style="161" customWidth="1"/>
    <col min="10509" max="10511" width="6.75" style="161" customWidth="1"/>
    <col min="10512" max="10512" width="6.625" style="161" customWidth="1"/>
    <col min="10513" max="10515" width="6.75" style="161" customWidth="1"/>
    <col min="10516" max="10516" width="7.125" style="161" customWidth="1"/>
    <col min="10517" max="10518" width="6.75" style="161" customWidth="1"/>
    <col min="10519" max="10519" width="7.375" style="161" customWidth="1"/>
    <col min="10520" max="10520" width="6.75" style="161" customWidth="1"/>
    <col min="10521" max="10521" width="11" style="161" bestFit="1" customWidth="1"/>
    <col min="10522" max="10534" width="6.75" style="161" customWidth="1"/>
    <col min="10535" max="10535" width="7.75" style="161" bestFit="1" customWidth="1"/>
    <col min="10536" max="10536" width="6.75" style="161" customWidth="1"/>
    <col min="10537" max="10540" width="11.125" style="161" customWidth="1"/>
    <col min="10541" max="10754" width="9" style="161"/>
    <col min="10755" max="10755" width="8.75" style="161" bestFit="1" customWidth="1"/>
    <col min="10756" max="10756" width="34.625" style="161" customWidth="1"/>
    <col min="10757" max="10757" width="7.625" style="161" bestFit="1" customWidth="1"/>
    <col min="10758" max="10758" width="10" style="161" bestFit="1" customWidth="1"/>
    <col min="10759" max="10759" width="6.125" style="161" customWidth="1"/>
    <col min="10760" max="10760" width="6.375" style="161" customWidth="1"/>
    <col min="10761" max="10762" width="6.75" style="161" bestFit="1" customWidth="1"/>
    <col min="10763" max="10763" width="6.75" style="161" customWidth="1"/>
    <col min="10764" max="10764" width="7" style="161" customWidth="1"/>
    <col min="10765" max="10767" width="6.75" style="161" customWidth="1"/>
    <col min="10768" max="10768" width="6.625" style="161" customWidth="1"/>
    <col min="10769" max="10771" width="6.75" style="161" customWidth="1"/>
    <col min="10772" max="10772" width="7.125" style="161" customWidth="1"/>
    <col min="10773" max="10774" width="6.75" style="161" customWidth="1"/>
    <col min="10775" max="10775" width="7.375" style="161" customWidth="1"/>
    <col min="10776" max="10776" width="6.75" style="161" customWidth="1"/>
    <col min="10777" max="10777" width="11" style="161" bestFit="1" customWidth="1"/>
    <col min="10778" max="10790" width="6.75" style="161" customWidth="1"/>
    <col min="10791" max="10791" width="7.75" style="161" bestFit="1" customWidth="1"/>
    <col min="10792" max="10792" width="6.75" style="161" customWidth="1"/>
    <col min="10793" max="10796" width="11.125" style="161" customWidth="1"/>
    <col min="10797" max="11010" width="9" style="161"/>
    <col min="11011" max="11011" width="8.75" style="161" bestFit="1" customWidth="1"/>
    <col min="11012" max="11012" width="34.625" style="161" customWidth="1"/>
    <col min="11013" max="11013" width="7.625" style="161" bestFit="1" customWidth="1"/>
    <col min="11014" max="11014" width="10" style="161" bestFit="1" customWidth="1"/>
    <col min="11015" max="11015" width="6.125" style="161" customWidth="1"/>
    <col min="11016" max="11016" width="6.375" style="161" customWidth="1"/>
    <col min="11017" max="11018" width="6.75" style="161" bestFit="1" customWidth="1"/>
    <col min="11019" max="11019" width="6.75" style="161" customWidth="1"/>
    <col min="11020" max="11020" width="7" style="161" customWidth="1"/>
    <col min="11021" max="11023" width="6.75" style="161" customWidth="1"/>
    <col min="11024" max="11024" width="6.625" style="161" customWidth="1"/>
    <col min="11025" max="11027" width="6.75" style="161" customWidth="1"/>
    <col min="11028" max="11028" width="7.125" style="161" customWidth="1"/>
    <col min="11029" max="11030" width="6.75" style="161" customWidth="1"/>
    <col min="11031" max="11031" width="7.375" style="161" customWidth="1"/>
    <col min="11032" max="11032" width="6.75" style="161" customWidth="1"/>
    <col min="11033" max="11033" width="11" style="161" bestFit="1" customWidth="1"/>
    <col min="11034" max="11046" width="6.75" style="161" customWidth="1"/>
    <col min="11047" max="11047" width="7.75" style="161" bestFit="1" customWidth="1"/>
    <col min="11048" max="11048" width="6.75" style="161" customWidth="1"/>
    <col min="11049" max="11052" width="11.125" style="161" customWidth="1"/>
    <col min="11053" max="11266" width="9" style="161"/>
    <col min="11267" max="11267" width="8.75" style="161" bestFit="1" customWidth="1"/>
    <col min="11268" max="11268" width="34.625" style="161" customWidth="1"/>
    <col min="11269" max="11269" width="7.625" style="161" bestFit="1" customWidth="1"/>
    <col min="11270" max="11270" width="10" style="161" bestFit="1" customWidth="1"/>
    <col min="11271" max="11271" width="6.125" style="161" customWidth="1"/>
    <col min="11272" max="11272" width="6.375" style="161" customWidth="1"/>
    <col min="11273" max="11274" width="6.75" style="161" bestFit="1" customWidth="1"/>
    <col min="11275" max="11275" width="6.75" style="161" customWidth="1"/>
    <col min="11276" max="11276" width="7" style="161" customWidth="1"/>
    <col min="11277" max="11279" width="6.75" style="161" customWidth="1"/>
    <col min="11280" max="11280" width="6.625" style="161" customWidth="1"/>
    <col min="11281" max="11283" width="6.75" style="161" customWidth="1"/>
    <col min="11284" max="11284" width="7.125" style="161" customWidth="1"/>
    <col min="11285" max="11286" width="6.75" style="161" customWidth="1"/>
    <col min="11287" max="11287" width="7.375" style="161" customWidth="1"/>
    <col min="11288" max="11288" width="6.75" style="161" customWidth="1"/>
    <col min="11289" max="11289" width="11" style="161" bestFit="1" customWidth="1"/>
    <col min="11290" max="11302" width="6.75" style="161" customWidth="1"/>
    <col min="11303" max="11303" width="7.75" style="161" bestFit="1" customWidth="1"/>
    <col min="11304" max="11304" width="6.75" style="161" customWidth="1"/>
    <col min="11305" max="11308" width="11.125" style="161" customWidth="1"/>
    <col min="11309" max="11522" width="9" style="161"/>
    <col min="11523" max="11523" width="8.75" style="161" bestFit="1" customWidth="1"/>
    <col min="11524" max="11524" width="34.625" style="161" customWidth="1"/>
    <col min="11525" max="11525" width="7.625" style="161" bestFit="1" customWidth="1"/>
    <col min="11526" max="11526" width="10" style="161" bestFit="1" customWidth="1"/>
    <col min="11527" max="11527" width="6.125" style="161" customWidth="1"/>
    <col min="11528" max="11528" width="6.375" style="161" customWidth="1"/>
    <col min="11529" max="11530" width="6.75" style="161" bestFit="1" customWidth="1"/>
    <col min="11531" max="11531" width="6.75" style="161" customWidth="1"/>
    <col min="11532" max="11532" width="7" style="161" customWidth="1"/>
    <col min="11533" max="11535" width="6.75" style="161" customWidth="1"/>
    <col min="11536" max="11536" width="6.625" style="161" customWidth="1"/>
    <col min="11537" max="11539" width="6.75" style="161" customWidth="1"/>
    <col min="11540" max="11540" width="7.125" style="161" customWidth="1"/>
    <col min="11541" max="11542" width="6.75" style="161" customWidth="1"/>
    <col min="11543" max="11543" width="7.375" style="161" customWidth="1"/>
    <col min="11544" max="11544" width="6.75" style="161" customWidth="1"/>
    <col min="11545" max="11545" width="11" style="161" bestFit="1" customWidth="1"/>
    <col min="11546" max="11558" width="6.75" style="161" customWidth="1"/>
    <col min="11559" max="11559" width="7.75" style="161" bestFit="1" customWidth="1"/>
    <col min="11560" max="11560" width="6.75" style="161" customWidth="1"/>
    <col min="11561" max="11564" width="11.125" style="161" customWidth="1"/>
    <col min="11565" max="11778" width="9" style="161"/>
    <col min="11779" max="11779" width="8.75" style="161" bestFit="1" customWidth="1"/>
    <col min="11780" max="11780" width="34.625" style="161" customWidth="1"/>
    <col min="11781" max="11781" width="7.625" style="161" bestFit="1" customWidth="1"/>
    <col min="11782" max="11782" width="10" style="161" bestFit="1" customWidth="1"/>
    <col min="11783" max="11783" width="6.125" style="161" customWidth="1"/>
    <col min="11784" max="11784" width="6.375" style="161" customWidth="1"/>
    <col min="11785" max="11786" width="6.75" style="161" bestFit="1" customWidth="1"/>
    <col min="11787" max="11787" width="6.75" style="161" customWidth="1"/>
    <col min="11788" max="11788" width="7" style="161" customWidth="1"/>
    <col min="11789" max="11791" width="6.75" style="161" customWidth="1"/>
    <col min="11792" max="11792" width="6.625" style="161" customWidth="1"/>
    <col min="11793" max="11795" width="6.75" style="161" customWidth="1"/>
    <col min="11796" max="11796" width="7.125" style="161" customWidth="1"/>
    <col min="11797" max="11798" width="6.75" style="161" customWidth="1"/>
    <col min="11799" max="11799" width="7.375" style="161" customWidth="1"/>
    <col min="11800" max="11800" width="6.75" style="161" customWidth="1"/>
    <col min="11801" max="11801" width="11" style="161" bestFit="1" customWidth="1"/>
    <col min="11802" max="11814" width="6.75" style="161" customWidth="1"/>
    <col min="11815" max="11815" width="7.75" style="161" bestFit="1" customWidth="1"/>
    <col min="11816" max="11816" width="6.75" style="161" customWidth="1"/>
    <col min="11817" max="11820" width="11.125" style="161" customWidth="1"/>
    <col min="11821" max="12034" width="9" style="161"/>
    <col min="12035" max="12035" width="8.75" style="161" bestFit="1" customWidth="1"/>
    <col min="12036" max="12036" width="34.625" style="161" customWidth="1"/>
    <col min="12037" max="12037" width="7.625" style="161" bestFit="1" customWidth="1"/>
    <col min="12038" max="12038" width="10" style="161" bestFit="1" customWidth="1"/>
    <col min="12039" max="12039" width="6.125" style="161" customWidth="1"/>
    <col min="12040" max="12040" width="6.375" style="161" customWidth="1"/>
    <col min="12041" max="12042" width="6.75" style="161" bestFit="1" customWidth="1"/>
    <col min="12043" max="12043" width="6.75" style="161" customWidth="1"/>
    <col min="12044" max="12044" width="7" style="161" customWidth="1"/>
    <col min="12045" max="12047" width="6.75" style="161" customWidth="1"/>
    <col min="12048" max="12048" width="6.625" style="161" customWidth="1"/>
    <col min="12049" max="12051" width="6.75" style="161" customWidth="1"/>
    <col min="12052" max="12052" width="7.125" style="161" customWidth="1"/>
    <col min="12053" max="12054" width="6.75" style="161" customWidth="1"/>
    <col min="12055" max="12055" width="7.375" style="161" customWidth="1"/>
    <col min="12056" max="12056" width="6.75" style="161" customWidth="1"/>
    <col min="12057" max="12057" width="11" style="161" bestFit="1" customWidth="1"/>
    <col min="12058" max="12070" width="6.75" style="161" customWidth="1"/>
    <col min="12071" max="12071" width="7.75" style="161" bestFit="1" customWidth="1"/>
    <col min="12072" max="12072" width="6.75" style="161" customWidth="1"/>
    <col min="12073" max="12076" width="11.125" style="161" customWidth="1"/>
    <col min="12077" max="12290" width="9" style="161"/>
    <col min="12291" max="12291" width="8.75" style="161" bestFit="1" customWidth="1"/>
    <col min="12292" max="12292" width="34.625" style="161" customWidth="1"/>
    <col min="12293" max="12293" width="7.625" style="161" bestFit="1" customWidth="1"/>
    <col min="12294" max="12294" width="10" style="161" bestFit="1" customWidth="1"/>
    <col min="12295" max="12295" width="6.125" style="161" customWidth="1"/>
    <col min="12296" max="12296" width="6.375" style="161" customWidth="1"/>
    <col min="12297" max="12298" width="6.75" style="161" bestFit="1" customWidth="1"/>
    <col min="12299" max="12299" width="6.75" style="161" customWidth="1"/>
    <col min="12300" max="12300" width="7" style="161" customWidth="1"/>
    <col min="12301" max="12303" width="6.75" style="161" customWidth="1"/>
    <col min="12304" max="12304" width="6.625" style="161" customWidth="1"/>
    <col min="12305" max="12307" width="6.75" style="161" customWidth="1"/>
    <col min="12308" max="12308" width="7.125" style="161" customWidth="1"/>
    <col min="12309" max="12310" width="6.75" style="161" customWidth="1"/>
    <col min="12311" max="12311" width="7.375" style="161" customWidth="1"/>
    <col min="12312" max="12312" width="6.75" style="161" customWidth="1"/>
    <col min="12313" max="12313" width="11" style="161" bestFit="1" customWidth="1"/>
    <col min="12314" max="12326" width="6.75" style="161" customWidth="1"/>
    <col min="12327" max="12327" width="7.75" style="161" bestFit="1" customWidth="1"/>
    <col min="12328" max="12328" width="6.75" style="161" customWidth="1"/>
    <col min="12329" max="12332" width="11.125" style="161" customWidth="1"/>
    <col min="12333" max="12546" width="9" style="161"/>
    <col min="12547" max="12547" width="8.75" style="161" bestFit="1" customWidth="1"/>
    <col min="12548" max="12548" width="34.625" style="161" customWidth="1"/>
    <col min="12549" max="12549" width="7.625" style="161" bestFit="1" customWidth="1"/>
    <col min="12550" max="12550" width="10" style="161" bestFit="1" customWidth="1"/>
    <col min="12551" max="12551" width="6.125" style="161" customWidth="1"/>
    <col min="12552" max="12552" width="6.375" style="161" customWidth="1"/>
    <col min="12553" max="12554" width="6.75" style="161" bestFit="1" customWidth="1"/>
    <col min="12555" max="12555" width="6.75" style="161" customWidth="1"/>
    <col min="12556" max="12556" width="7" style="161" customWidth="1"/>
    <col min="12557" max="12559" width="6.75" style="161" customWidth="1"/>
    <col min="12560" max="12560" width="6.625" style="161" customWidth="1"/>
    <col min="12561" max="12563" width="6.75" style="161" customWidth="1"/>
    <col min="12564" max="12564" width="7.125" style="161" customWidth="1"/>
    <col min="12565" max="12566" width="6.75" style="161" customWidth="1"/>
    <col min="12567" max="12567" width="7.375" style="161" customWidth="1"/>
    <col min="12568" max="12568" width="6.75" style="161" customWidth="1"/>
    <col min="12569" max="12569" width="11" style="161" bestFit="1" customWidth="1"/>
    <col min="12570" max="12582" width="6.75" style="161" customWidth="1"/>
    <col min="12583" max="12583" width="7.75" style="161" bestFit="1" customWidth="1"/>
    <col min="12584" max="12584" width="6.75" style="161" customWidth="1"/>
    <col min="12585" max="12588" width="11.125" style="161" customWidth="1"/>
    <col min="12589" max="12802" width="9" style="161"/>
    <col min="12803" max="12803" width="8.75" style="161" bestFit="1" customWidth="1"/>
    <col min="12804" max="12804" width="34.625" style="161" customWidth="1"/>
    <col min="12805" max="12805" width="7.625" style="161" bestFit="1" customWidth="1"/>
    <col min="12806" max="12806" width="10" style="161" bestFit="1" customWidth="1"/>
    <col min="12807" max="12807" width="6.125" style="161" customWidth="1"/>
    <col min="12808" max="12808" width="6.375" style="161" customWidth="1"/>
    <col min="12809" max="12810" width="6.75" style="161" bestFit="1" customWidth="1"/>
    <col min="12811" max="12811" width="6.75" style="161" customWidth="1"/>
    <col min="12812" max="12812" width="7" style="161" customWidth="1"/>
    <col min="12813" max="12815" width="6.75" style="161" customWidth="1"/>
    <col min="12816" max="12816" width="6.625" style="161" customWidth="1"/>
    <col min="12817" max="12819" width="6.75" style="161" customWidth="1"/>
    <col min="12820" max="12820" width="7.125" style="161" customWidth="1"/>
    <col min="12821" max="12822" width="6.75" style="161" customWidth="1"/>
    <col min="12823" max="12823" width="7.375" style="161" customWidth="1"/>
    <col min="12824" max="12824" width="6.75" style="161" customWidth="1"/>
    <col min="12825" max="12825" width="11" style="161" bestFit="1" customWidth="1"/>
    <col min="12826" max="12838" width="6.75" style="161" customWidth="1"/>
    <col min="12839" max="12839" width="7.75" style="161" bestFit="1" customWidth="1"/>
    <col min="12840" max="12840" width="6.75" style="161" customWidth="1"/>
    <col min="12841" max="12844" width="11.125" style="161" customWidth="1"/>
    <col min="12845" max="13058" width="9" style="161"/>
    <col min="13059" max="13059" width="8.75" style="161" bestFit="1" customWidth="1"/>
    <col min="13060" max="13060" width="34.625" style="161" customWidth="1"/>
    <col min="13061" max="13061" width="7.625" style="161" bestFit="1" customWidth="1"/>
    <col min="13062" max="13062" width="10" style="161" bestFit="1" customWidth="1"/>
    <col min="13063" max="13063" width="6.125" style="161" customWidth="1"/>
    <col min="13064" max="13064" width="6.375" style="161" customWidth="1"/>
    <col min="13065" max="13066" width="6.75" style="161" bestFit="1" customWidth="1"/>
    <col min="13067" max="13067" width="6.75" style="161" customWidth="1"/>
    <col min="13068" max="13068" width="7" style="161" customWidth="1"/>
    <col min="13069" max="13071" width="6.75" style="161" customWidth="1"/>
    <col min="13072" max="13072" width="6.625" style="161" customWidth="1"/>
    <col min="13073" max="13075" width="6.75" style="161" customWidth="1"/>
    <col min="13076" max="13076" width="7.125" style="161" customWidth="1"/>
    <col min="13077" max="13078" width="6.75" style="161" customWidth="1"/>
    <col min="13079" max="13079" width="7.375" style="161" customWidth="1"/>
    <col min="13080" max="13080" width="6.75" style="161" customWidth="1"/>
    <col min="13081" max="13081" width="11" style="161" bestFit="1" customWidth="1"/>
    <col min="13082" max="13094" width="6.75" style="161" customWidth="1"/>
    <col min="13095" max="13095" width="7.75" style="161" bestFit="1" customWidth="1"/>
    <col min="13096" max="13096" width="6.75" style="161" customWidth="1"/>
    <col min="13097" max="13100" width="11.125" style="161" customWidth="1"/>
    <col min="13101" max="13314" width="9" style="161"/>
    <col min="13315" max="13315" width="8.75" style="161" bestFit="1" customWidth="1"/>
    <col min="13316" max="13316" width="34.625" style="161" customWidth="1"/>
    <col min="13317" max="13317" width="7.625" style="161" bestFit="1" customWidth="1"/>
    <col min="13318" max="13318" width="10" style="161" bestFit="1" customWidth="1"/>
    <col min="13319" max="13319" width="6.125" style="161" customWidth="1"/>
    <col min="13320" max="13320" width="6.375" style="161" customWidth="1"/>
    <col min="13321" max="13322" width="6.75" style="161" bestFit="1" customWidth="1"/>
    <col min="13323" max="13323" width="6.75" style="161" customWidth="1"/>
    <col min="13324" max="13324" width="7" style="161" customWidth="1"/>
    <col min="13325" max="13327" width="6.75" style="161" customWidth="1"/>
    <col min="13328" max="13328" width="6.625" style="161" customWidth="1"/>
    <col min="13329" max="13331" width="6.75" style="161" customWidth="1"/>
    <col min="13332" max="13332" width="7.125" style="161" customWidth="1"/>
    <col min="13333" max="13334" width="6.75" style="161" customWidth="1"/>
    <col min="13335" max="13335" width="7.375" style="161" customWidth="1"/>
    <col min="13336" max="13336" width="6.75" style="161" customWidth="1"/>
    <col min="13337" max="13337" width="11" style="161" bestFit="1" customWidth="1"/>
    <col min="13338" max="13350" width="6.75" style="161" customWidth="1"/>
    <col min="13351" max="13351" width="7.75" style="161" bestFit="1" customWidth="1"/>
    <col min="13352" max="13352" width="6.75" style="161" customWidth="1"/>
    <col min="13353" max="13356" width="11.125" style="161" customWidth="1"/>
    <col min="13357" max="13570" width="9" style="161"/>
    <col min="13571" max="13571" width="8.75" style="161" bestFit="1" customWidth="1"/>
    <col min="13572" max="13572" width="34.625" style="161" customWidth="1"/>
    <col min="13573" max="13573" width="7.625" style="161" bestFit="1" customWidth="1"/>
    <col min="13574" max="13574" width="10" style="161" bestFit="1" customWidth="1"/>
    <col min="13575" max="13575" width="6.125" style="161" customWidth="1"/>
    <col min="13576" max="13576" width="6.375" style="161" customWidth="1"/>
    <col min="13577" max="13578" width="6.75" style="161" bestFit="1" customWidth="1"/>
    <col min="13579" max="13579" width="6.75" style="161" customWidth="1"/>
    <col min="13580" max="13580" width="7" style="161" customWidth="1"/>
    <col min="13581" max="13583" width="6.75" style="161" customWidth="1"/>
    <col min="13584" max="13584" width="6.625" style="161" customWidth="1"/>
    <col min="13585" max="13587" width="6.75" style="161" customWidth="1"/>
    <col min="13588" max="13588" width="7.125" style="161" customWidth="1"/>
    <col min="13589" max="13590" width="6.75" style="161" customWidth="1"/>
    <col min="13591" max="13591" width="7.375" style="161" customWidth="1"/>
    <col min="13592" max="13592" width="6.75" style="161" customWidth="1"/>
    <col min="13593" max="13593" width="11" style="161" bestFit="1" customWidth="1"/>
    <col min="13594" max="13606" width="6.75" style="161" customWidth="1"/>
    <col min="13607" max="13607" width="7.75" style="161" bestFit="1" customWidth="1"/>
    <col min="13608" max="13608" width="6.75" style="161" customWidth="1"/>
    <col min="13609" max="13612" width="11.125" style="161" customWidth="1"/>
    <col min="13613" max="13826" width="9" style="161"/>
    <col min="13827" max="13827" width="8.75" style="161" bestFit="1" customWidth="1"/>
    <col min="13828" max="13828" width="34.625" style="161" customWidth="1"/>
    <col min="13829" max="13829" width="7.625" style="161" bestFit="1" customWidth="1"/>
    <col min="13830" max="13830" width="10" style="161" bestFit="1" customWidth="1"/>
    <col min="13831" max="13831" width="6.125" style="161" customWidth="1"/>
    <col min="13832" max="13832" width="6.375" style="161" customWidth="1"/>
    <col min="13833" max="13834" width="6.75" style="161" bestFit="1" customWidth="1"/>
    <col min="13835" max="13835" width="6.75" style="161" customWidth="1"/>
    <col min="13836" max="13836" width="7" style="161" customWidth="1"/>
    <col min="13837" max="13839" width="6.75" style="161" customWidth="1"/>
    <col min="13840" max="13840" width="6.625" style="161" customWidth="1"/>
    <col min="13841" max="13843" width="6.75" style="161" customWidth="1"/>
    <col min="13844" max="13844" width="7.125" style="161" customWidth="1"/>
    <col min="13845" max="13846" width="6.75" style="161" customWidth="1"/>
    <col min="13847" max="13847" width="7.375" style="161" customWidth="1"/>
    <col min="13848" max="13848" width="6.75" style="161" customWidth="1"/>
    <col min="13849" max="13849" width="11" style="161" bestFit="1" customWidth="1"/>
    <col min="13850" max="13862" width="6.75" style="161" customWidth="1"/>
    <col min="13863" max="13863" width="7.75" style="161" bestFit="1" customWidth="1"/>
    <col min="13864" max="13864" width="6.75" style="161" customWidth="1"/>
    <col min="13865" max="13868" width="11.125" style="161" customWidth="1"/>
    <col min="13869" max="14082" width="9" style="161"/>
    <col min="14083" max="14083" width="8.75" style="161" bestFit="1" customWidth="1"/>
    <col min="14084" max="14084" width="34.625" style="161" customWidth="1"/>
    <col min="14085" max="14085" width="7.625" style="161" bestFit="1" customWidth="1"/>
    <col min="14086" max="14086" width="10" style="161" bestFit="1" customWidth="1"/>
    <col min="14087" max="14087" width="6.125" style="161" customWidth="1"/>
    <col min="14088" max="14088" width="6.375" style="161" customWidth="1"/>
    <col min="14089" max="14090" width="6.75" style="161" bestFit="1" customWidth="1"/>
    <col min="14091" max="14091" width="6.75" style="161" customWidth="1"/>
    <col min="14092" max="14092" width="7" style="161" customWidth="1"/>
    <col min="14093" max="14095" width="6.75" style="161" customWidth="1"/>
    <col min="14096" max="14096" width="6.625" style="161" customWidth="1"/>
    <col min="14097" max="14099" width="6.75" style="161" customWidth="1"/>
    <col min="14100" max="14100" width="7.125" style="161" customWidth="1"/>
    <col min="14101" max="14102" width="6.75" style="161" customWidth="1"/>
    <col min="14103" max="14103" width="7.375" style="161" customWidth="1"/>
    <col min="14104" max="14104" width="6.75" style="161" customWidth="1"/>
    <col min="14105" max="14105" width="11" style="161" bestFit="1" customWidth="1"/>
    <col min="14106" max="14118" width="6.75" style="161" customWidth="1"/>
    <col min="14119" max="14119" width="7.75" style="161" bestFit="1" customWidth="1"/>
    <col min="14120" max="14120" width="6.75" style="161" customWidth="1"/>
    <col min="14121" max="14124" width="11.125" style="161" customWidth="1"/>
    <col min="14125" max="14338" width="9" style="161"/>
    <col min="14339" max="14339" width="8.75" style="161" bestFit="1" customWidth="1"/>
    <col min="14340" max="14340" width="34.625" style="161" customWidth="1"/>
    <col min="14341" max="14341" width="7.625" style="161" bestFit="1" customWidth="1"/>
    <col min="14342" max="14342" width="10" style="161" bestFit="1" customWidth="1"/>
    <col min="14343" max="14343" width="6.125" style="161" customWidth="1"/>
    <col min="14344" max="14344" width="6.375" style="161" customWidth="1"/>
    <col min="14345" max="14346" width="6.75" style="161" bestFit="1" customWidth="1"/>
    <col min="14347" max="14347" width="6.75" style="161" customWidth="1"/>
    <col min="14348" max="14348" width="7" style="161" customWidth="1"/>
    <col min="14349" max="14351" width="6.75" style="161" customWidth="1"/>
    <col min="14352" max="14352" width="6.625" style="161" customWidth="1"/>
    <col min="14353" max="14355" width="6.75" style="161" customWidth="1"/>
    <col min="14356" max="14356" width="7.125" style="161" customWidth="1"/>
    <col min="14357" max="14358" width="6.75" style="161" customWidth="1"/>
    <col min="14359" max="14359" width="7.375" style="161" customWidth="1"/>
    <col min="14360" max="14360" width="6.75" style="161" customWidth="1"/>
    <col min="14361" max="14361" width="11" style="161" bestFit="1" customWidth="1"/>
    <col min="14362" max="14374" width="6.75" style="161" customWidth="1"/>
    <col min="14375" max="14375" width="7.75" style="161" bestFit="1" customWidth="1"/>
    <col min="14376" max="14376" width="6.75" style="161" customWidth="1"/>
    <col min="14377" max="14380" width="11.125" style="161" customWidth="1"/>
    <col min="14381" max="14594" width="9" style="161"/>
    <col min="14595" max="14595" width="8.75" style="161" bestFit="1" customWidth="1"/>
    <col min="14596" max="14596" width="34.625" style="161" customWidth="1"/>
    <col min="14597" max="14597" width="7.625" style="161" bestFit="1" customWidth="1"/>
    <col min="14598" max="14598" width="10" style="161" bestFit="1" customWidth="1"/>
    <col min="14599" max="14599" width="6.125" style="161" customWidth="1"/>
    <col min="14600" max="14600" width="6.375" style="161" customWidth="1"/>
    <col min="14601" max="14602" width="6.75" style="161" bestFit="1" customWidth="1"/>
    <col min="14603" max="14603" width="6.75" style="161" customWidth="1"/>
    <col min="14604" max="14604" width="7" style="161" customWidth="1"/>
    <col min="14605" max="14607" width="6.75" style="161" customWidth="1"/>
    <col min="14608" max="14608" width="6.625" style="161" customWidth="1"/>
    <col min="14609" max="14611" width="6.75" style="161" customWidth="1"/>
    <col min="14612" max="14612" width="7.125" style="161" customWidth="1"/>
    <col min="14613" max="14614" width="6.75" style="161" customWidth="1"/>
    <col min="14615" max="14615" width="7.375" style="161" customWidth="1"/>
    <col min="14616" max="14616" width="6.75" style="161" customWidth="1"/>
    <col min="14617" max="14617" width="11" style="161" bestFit="1" customWidth="1"/>
    <col min="14618" max="14630" width="6.75" style="161" customWidth="1"/>
    <col min="14631" max="14631" width="7.75" style="161" bestFit="1" customWidth="1"/>
    <col min="14632" max="14632" width="6.75" style="161" customWidth="1"/>
    <col min="14633" max="14636" width="11.125" style="161" customWidth="1"/>
    <col min="14637" max="14850" width="9" style="161"/>
    <col min="14851" max="14851" width="8.75" style="161" bestFit="1" customWidth="1"/>
    <col min="14852" max="14852" width="34.625" style="161" customWidth="1"/>
    <col min="14853" max="14853" width="7.625" style="161" bestFit="1" customWidth="1"/>
    <col min="14854" max="14854" width="10" style="161" bestFit="1" customWidth="1"/>
    <col min="14855" max="14855" width="6.125" style="161" customWidth="1"/>
    <col min="14856" max="14856" width="6.375" style="161" customWidth="1"/>
    <col min="14857" max="14858" width="6.75" style="161" bestFit="1" customWidth="1"/>
    <col min="14859" max="14859" width="6.75" style="161" customWidth="1"/>
    <col min="14860" max="14860" width="7" style="161" customWidth="1"/>
    <col min="14861" max="14863" width="6.75" style="161" customWidth="1"/>
    <col min="14864" max="14864" width="6.625" style="161" customWidth="1"/>
    <col min="14865" max="14867" width="6.75" style="161" customWidth="1"/>
    <col min="14868" max="14868" width="7.125" style="161" customWidth="1"/>
    <col min="14869" max="14870" width="6.75" style="161" customWidth="1"/>
    <col min="14871" max="14871" width="7.375" style="161" customWidth="1"/>
    <col min="14872" max="14872" width="6.75" style="161" customWidth="1"/>
    <col min="14873" max="14873" width="11" style="161" bestFit="1" customWidth="1"/>
    <col min="14874" max="14886" width="6.75" style="161" customWidth="1"/>
    <col min="14887" max="14887" width="7.75" style="161" bestFit="1" customWidth="1"/>
    <col min="14888" max="14888" width="6.75" style="161" customWidth="1"/>
    <col min="14889" max="14892" width="11.125" style="161" customWidth="1"/>
    <col min="14893" max="15106" width="9" style="161"/>
    <col min="15107" max="15107" width="8.75" style="161" bestFit="1" customWidth="1"/>
    <col min="15108" max="15108" width="34.625" style="161" customWidth="1"/>
    <col min="15109" max="15109" width="7.625" style="161" bestFit="1" customWidth="1"/>
    <col min="15110" max="15110" width="10" style="161" bestFit="1" customWidth="1"/>
    <col min="15111" max="15111" width="6.125" style="161" customWidth="1"/>
    <col min="15112" max="15112" width="6.375" style="161" customWidth="1"/>
    <col min="15113" max="15114" width="6.75" style="161" bestFit="1" customWidth="1"/>
    <col min="15115" max="15115" width="6.75" style="161" customWidth="1"/>
    <col min="15116" max="15116" width="7" style="161" customWidth="1"/>
    <col min="15117" max="15119" width="6.75" style="161" customWidth="1"/>
    <col min="15120" max="15120" width="6.625" style="161" customWidth="1"/>
    <col min="15121" max="15123" width="6.75" style="161" customWidth="1"/>
    <col min="15124" max="15124" width="7.125" style="161" customWidth="1"/>
    <col min="15125" max="15126" width="6.75" style="161" customWidth="1"/>
    <col min="15127" max="15127" width="7.375" style="161" customWidth="1"/>
    <col min="15128" max="15128" width="6.75" style="161" customWidth="1"/>
    <col min="15129" max="15129" width="11" style="161" bestFit="1" customWidth="1"/>
    <col min="15130" max="15142" width="6.75" style="161" customWidth="1"/>
    <col min="15143" max="15143" width="7.75" style="161" bestFit="1" customWidth="1"/>
    <col min="15144" max="15144" width="6.75" style="161" customWidth="1"/>
    <col min="15145" max="15148" width="11.125" style="161" customWidth="1"/>
    <col min="15149" max="15362" width="9" style="161"/>
    <col min="15363" max="15363" width="8.75" style="161" bestFit="1" customWidth="1"/>
    <col min="15364" max="15364" width="34.625" style="161" customWidth="1"/>
    <col min="15365" max="15365" width="7.625" style="161" bestFit="1" customWidth="1"/>
    <col min="15366" max="15366" width="10" style="161" bestFit="1" customWidth="1"/>
    <col min="15367" max="15367" width="6.125" style="161" customWidth="1"/>
    <col min="15368" max="15368" width="6.375" style="161" customWidth="1"/>
    <col min="15369" max="15370" width="6.75" style="161" bestFit="1" customWidth="1"/>
    <col min="15371" max="15371" width="6.75" style="161" customWidth="1"/>
    <col min="15372" max="15372" width="7" style="161" customWidth="1"/>
    <col min="15373" max="15375" width="6.75" style="161" customWidth="1"/>
    <col min="15376" max="15376" width="6.625" style="161" customWidth="1"/>
    <col min="15377" max="15379" width="6.75" style="161" customWidth="1"/>
    <col min="15380" max="15380" width="7.125" style="161" customWidth="1"/>
    <col min="15381" max="15382" width="6.75" style="161" customWidth="1"/>
    <col min="15383" max="15383" width="7.375" style="161" customWidth="1"/>
    <col min="15384" max="15384" width="6.75" style="161" customWidth="1"/>
    <col min="15385" max="15385" width="11" style="161" bestFit="1" customWidth="1"/>
    <col min="15386" max="15398" width="6.75" style="161" customWidth="1"/>
    <col min="15399" max="15399" width="7.75" style="161" bestFit="1" customWidth="1"/>
    <col min="15400" max="15400" width="6.75" style="161" customWidth="1"/>
    <col min="15401" max="15404" width="11.125" style="161" customWidth="1"/>
    <col min="15405" max="15618" width="9" style="161"/>
    <col min="15619" max="15619" width="8.75" style="161" bestFit="1" customWidth="1"/>
    <col min="15620" max="15620" width="34.625" style="161" customWidth="1"/>
    <col min="15621" max="15621" width="7.625" style="161" bestFit="1" customWidth="1"/>
    <col min="15622" max="15622" width="10" style="161" bestFit="1" customWidth="1"/>
    <col min="15623" max="15623" width="6.125" style="161" customWidth="1"/>
    <col min="15624" max="15624" width="6.375" style="161" customWidth="1"/>
    <col min="15625" max="15626" width="6.75" style="161" bestFit="1" customWidth="1"/>
    <col min="15627" max="15627" width="6.75" style="161" customWidth="1"/>
    <col min="15628" max="15628" width="7" style="161" customWidth="1"/>
    <col min="15629" max="15631" width="6.75" style="161" customWidth="1"/>
    <col min="15632" max="15632" width="6.625" style="161" customWidth="1"/>
    <col min="15633" max="15635" width="6.75" style="161" customWidth="1"/>
    <col min="15636" max="15636" width="7.125" style="161" customWidth="1"/>
    <col min="15637" max="15638" width="6.75" style="161" customWidth="1"/>
    <col min="15639" max="15639" width="7.375" style="161" customWidth="1"/>
    <col min="15640" max="15640" width="6.75" style="161" customWidth="1"/>
    <col min="15641" max="15641" width="11" style="161" bestFit="1" customWidth="1"/>
    <col min="15642" max="15654" width="6.75" style="161" customWidth="1"/>
    <col min="15655" max="15655" width="7.75" style="161" bestFit="1" customWidth="1"/>
    <col min="15656" max="15656" width="6.75" style="161" customWidth="1"/>
    <col min="15657" max="15660" width="11.125" style="161" customWidth="1"/>
    <col min="15661" max="15874" width="9" style="161"/>
    <col min="15875" max="15875" width="8.75" style="161" bestFit="1" customWidth="1"/>
    <col min="15876" max="15876" width="34.625" style="161" customWidth="1"/>
    <col min="15877" max="15877" width="7.625" style="161" bestFit="1" customWidth="1"/>
    <col min="15878" max="15878" width="10" style="161" bestFit="1" customWidth="1"/>
    <col min="15879" max="15879" width="6.125" style="161" customWidth="1"/>
    <col min="15880" max="15880" width="6.375" style="161" customWidth="1"/>
    <col min="15881" max="15882" width="6.75" style="161" bestFit="1" customWidth="1"/>
    <col min="15883" max="15883" width="6.75" style="161" customWidth="1"/>
    <col min="15884" max="15884" width="7" style="161" customWidth="1"/>
    <col min="15885" max="15887" width="6.75" style="161" customWidth="1"/>
    <col min="15888" max="15888" width="6.625" style="161" customWidth="1"/>
    <col min="15889" max="15891" width="6.75" style="161" customWidth="1"/>
    <col min="15892" max="15892" width="7.125" style="161" customWidth="1"/>
    <col min="15893" max="15894" width="6.75" style="161" customWidth="1"/>
    <col min="15895" max="15895" width="7.375" style="161" customWidth="1"/>
    <col min="15896" max="15896" width="6.75" style="161" customWidth="1"/>
    <col min="15897" max="15897" width="11" style="161" bestFit="1" customWidth="1"/>
    <col min="15898" max="15910" width="6.75" style="161" customWidth="1"/>
    <col min="15911" max="15911" width="7.75" style="161" bestFit="1" customWidth="1"/>
    <col min="15912" max="15912" width="6.75" style="161" customWidth="1"/>
    <col min="15913" max="15916" width="11.125" style="161" customWidth="1"/>
    <col min="15917" max="16130" width="9" style="161"/>
    <col min="16131" max="16131" width="8.75" style="161" bestFit="1" customWidth="1"/>
    <col min="16132" max="16132" width="34.625" style="161" customWidth="1"/>
    <col min="16133" max="16133" width="7.625" style="161" bestFit="1" customWidth="1"/>
    <col min="16134" max="16134" width="10" style="161" bestFit="1" customWidth="1"/>
    <col min="16135" max="16135" width="6.125" style="161" customWidth="1"/>
    <col min="16136" max="16136" width="6.375" style="161" customWidth="1"/>
    <col min="16137" max="16138" width="6.75" style="161" bestFit="1" customWidth="1"/>
    <col min="16139" max="16139" width="6.75" style="161" customWidth="1"/>
    <col min="16140" max="16140" width="7" style="161" customWidth="1"/>
    <col min="16141" max="16143" width="6.75" style="161" customWidth="1"/>
    <col min="16144" max="16144" width="6.625" style="161" customWidth="1"/>
    <col min="16145" max="16147" width="6.75" style="161" customWidth="1"/>
    <col min="16148" max="16148" width="7.125" style="161" customWidth="1"/>
    <col min="16149" max="16150" width="6.75" style="161" customWidth="1"/>
    <col min="16151" max="16151" width="7.375" style="161" customWidth="1"/>
    <col min="16152" max="16152" width="6.75" style="161" customWidth="1"/>
    <col min="16153" max="16153" width="11" style="161" bestFit="1" customWidth="1"/>
    <col min="16154" max="16166" width="6.75" style="161" customWidth="1"/>
    <col min="16167" max="16167" width="7.75" style="161" bestFit="1" customWidth="1"/>
    <col min="16168" max="16168" width="6.75" style="161" customWidth="1"/>
    <col min="16169" max="16172" width="11.125" style="161" customWidth="1"/>
    <col min="16173" max="16384" width="9" style="161"/>
  </cols>
  <sheetData>
    <row r="1" spans="3:45" ht="31.5" customHeight="1" x14ac:dyDescent="0.5">
      <c r="W1" s="47"/>
      <c r="X1" s="47" t="str">
        <f>[1]สงป302!A101</f>
        <v xml:space="preserve">         1.1  เพาะชำกล้าไม้ทั่วไป จังหวัดเชียงใหม่ </v>
      </c>
      <c r="Y1" s="166" t="s">
        <v>144</v>
      </c>
      <c r="Z1" s="167">
        <f>AA1+AE1+AI1+AM1</f>
        <v>8.6999999999999994E-2</v>
      </c>
      <c r="AA1" s="168">
        <f>AB1+AC1+AD1</f>
        <v>1.2400000000000001E-2</v>
      </c>
      <c r="AB1" s="169">
        <f>[1]สงป302!D101</f>
        <v>4.0000000000000001E-3</v>
      </c>
      <c r="AC1" s="169">
        <f>[1]สงป302!E101</f>
        <v>4.0000000000000001E-3</v>
      </c>
      <c r="AD1" s="169">
        <f>[1]สงป302!F101</f>
        <v>4.4000000000000003E-3</v>
      </c>
      <c r="AE1" s="168">
        <f>AF1+AG1+AH1</f>
        <v>2.9799999999999882E-2</v>
      </c>
      <c r="AF1" s="170">
        <f>[1]สงป302!H101</f>
        <v>0.01</v>
      </c>
      <c r="AG1" s="170">
        <f>[1]สงป302!I101</f>
        <v>0.01</v>
      </c>
      <c r="AH1" s="170">
        <f>[1]สงป302!J101</f>
        <v>9.7999999999998835E-3</v>
      </c>
      <c r="AI1" s="168">
        <f>AJ1+AK1+AL1</f>
        <v>2.5999999999999999E-2</v>
      </c>
      <c r="AJ1" s="169">
        <f>[1]สงป302!L101</f>
        <v>8.9999999999999993E-3</v>
      </c>
      <c r="AK1" s="169">
        <f>[1]สงป302!M101</f>
        <v>8.9999999999999993E-3</v>
      </c>
      <c r="AL1" s="169">
        <f>[1]สงป302!N101</f>
        <v>8.0000000000000002E-3</v>
      </c>
      <c r="AM1" s="168">
        <f>AN1+AO1+AP1</f>
        <v>1.8800000000000115E-2</v>
      </c>
      <c r="AN1" s="170">
        <f>[1]สงป302!P101</f>
        <v>6.0000000000000001E-3</v>
      </c>
      <c r="AO1" s="170">
        <f>[1]สงป302!Q101</f>
        <v>6.0000000000000001E-3</v>
      </c>
      <c r="AP1" s="170">
        <f>[1]สงป302!R101</f>
        <v>6.8000000000001167E-3</v>
      </c>
      <c r="AQ1" s="47"/>
      <c r="AR1" s="47"/>
      <c r="AS1" s="47"/>
    </row>
    <row r="2" spans="3:45" ht="27" customHeight="1" x14ac:dyDescent="0.5">
      <c r="C2" s="552" t="s">
        <v>318</v>
      </c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171"/>
      <c r="X2" s="47" t="str">
        <f>[1]สงป302!A102</f>
        <v xml:space="preserve">         1.2  เพาะชำกล้าไม้ทั่วไป จังหวัดแม่ฮ่องสอน </v>
      </c>
      <c r="Y2" s="166" t="s">
        <v>145</v>
      </c>
      <c r="Z2" s="167">
        <f t="shared" ref="Z2:Z20" si="0">AA2+AE2+AI2+AM2</f>
        <v>2.9000000000000001E-2</v>
      </c>
      <c r="AA2" s="168">
        <f t="shared" ref="AA2:AA20" si="1">AB2+AC2+AD2</f>
        <v>4.3999999999999994E-3</v>
      </c>
      <c r="AB2" s="169">
        <f>[1]สงป302!D102</f>
        <v>1E-3</v>
      </c>
      <c r="AC2" s="169">
        <f>[1]สงป302!E102</f>
        <v>1E-3</v>
      </c>
      <c r="AD2" s="169">
        <f>[1]สงป302!F102</f>
        <v>2.3999999999999998E-3</v>
      </c>
      <c r="AE2" s="168">
        <f t="shared" ref="AE2:AE20" si="2">AF2+AG2+AH2</f>
        <v>1.0200000000000001E-2</v>
      </c>
      <c r="AF2" s="170">
        <f>[1]สงป302!H102</f>
        <v>3.0000000000000001E-3</v>
      </c>
      <c r="AG2" s="170">
        <f>[1]สงป302!I102</f>
        <v>3.0000000000000001E-3</v>
      </c>
      <c r="AH2" s="170">
        <f>[1]สงป302!J102</f>
        <v>4.1999999999999997E-3</v>
      </c>
      <c r="AI2" s="168">
        <f t="shared" ref="AI2:AI20" si="3">AJ2+AK2+AL2</f>
        <v>8.6999999999999994E-3</v>
      </c>
      <c r="AJ2" s="169">
        <f>[1]สงป302!L102</f>
        <v>3.0000000000000001E-3</v>
      </c>
      <c r="AK2" s="169">
        <f>[1]สงป302!M102</f>
        <v>3.0000000000000001E-3</v>
      </c>
      <c r="AL2" s="169">
        <f>[1]สงป302!N102</f>
        <v>2.7000000000000001E-3</v>
      </c>
      <c r="AM2" s="168">
        <f t="shared" ref="AM2:AM20" si="4">AN2+AO2+AP2</f>
        <v>5.7000000000000002E-3</v>
      </c>
      <c r="AN2" s="170">
        <f>[1]สงป302!P102</f>
        <v>2E-3</v>
      </c>
      <c r="AO2" s="170">
        <f>[1]สงป302!Q102</f>
        <v>2E-3</v>
      </c>
      <c r="AP2" s="170">
        <f>[1]สงป302!R102</f>
        <v>1.6999999999999999E-3</v>
      </c>
      <c r="AQ2" s="47"/>
      <c r="AR2" s="47"/>
      <c r="AS2" s="47"/>
    </row>
    <row r="3" spans="3:45" s="172" customFormat="1" ht="27" customHeight="1" x14ac:dyDescent="0.5">
      <c r="C3" s="553" t="s">
        <v>3</v>
      </c>
      <c r="D3" s="553"/>
      <c r="E3" s="553"/>
      <c r="F3" s="553"/>
      <c r="I3" s="173" t="s">
        <v>56</v>
      </c>
      <c r="J3" s="174" t="s">
        <v>5</v>
      </c>
      <c r="N3" s="175" t="s">
        <v>57</v>
      </c>
      <c r="O3" s="175"/>
      <c r="P3" s="175"/>
      <c r="Q3" s="175"/>
      <c r="R3" s="175"/>
      <c r="T3" s="175" t="s">
        <v>146</v>
      </c>
      <c r="V3" s="176"/>
      <c r="W3" s="177"/>
      <c r="X3" s="47" t="str">
        <f>[1]สงป302!A103</f>
        <v xml:space="preserve">         1.3  เพาะชำกล้าไม้ทั่วไป จังหวัดเชียงราย</v>
      </c>
      <c r="Y3" s="166" t="s">
        <v>147</v>
      </c>
      <c r="Z3" s="167">
        <f t="shared" si="0"/>
        <v>0.14499999999999999</v>
      </c>
      <c r="AA3" s="168">
        <f t="shared" si="1"/>
        <v>2.18E-2</v>
      </c>
      <c r="AB3" s="169">
        <f>[1]สงป302!D103</f>
        <v>7.0000000000000001E-3</v>
      </c>
      <c r="AC3" s="169">
        <f>[1]สงป302!E103</f>
        <v>7.0000000000000001E-3</v>
      </c>
      <c r="AD3" s="169">
        <f>[1]สงป302!F103</f>
        <v>7.7999999999999996E-3</v>
      </c>
      <c r="AE3" s="168">
        <f t="shared" si="2"/>
        <v>5.0800000000000005E-2</v>
      </c>
      <c r="AF3" s="170">
        <f>[1]สงป302!H103</f>
        <v>1.7000000000000001E-2</v>
      </c>
      <c r="AG3" s="170">
        <f>[1]สงป302!I103</f>
        <v>1E-3</v>
      </c>
      <c r="AH3" s="170">
        <f>[1]สงป302!J103</f>
        <v>3.2800000000000003E-2</v>
      </c>
      <c r="AI3" s="168">
        <f t="shared" si="3"/>
        <v>4.3499999999999997E-2</v>
      </c>
      <c r="AJ3" s="169">
        <f>[1]สงป302!L103</f>
        <v>1.4999999999999999E-2</v>
      </c>
      <c r="AK3" s="169">
        <f>[1]สงป302!M103</f>
        <v>1E-3</v>
      </c>
      <c r="AL3" s="169">
        <f>[1]สงป302!N103</f>
        <v>2.75E-2</v>
      </c>
      <c r="AM3" s="168">
        <f t="shared" si="4"/>
        <v>2.8899999999999999E-2</v>
      </c>
      <c r="AN3" s="170">
        <f>[1]สงป302!P103</f>
        <v>0.01</v>
      </c>
      <c r="AO3" s="170">
        <f>[1]สงป302!Q103</f>
        <v>1E-3</v>
      </c>
      <c r="AP3" s="170">
        <f>[1]สงป302!R103</f>
        <v>1.7899999999999999E-2</v>
      </c>
      <c r="AQ3" s="47"/>
      <c r="AR3" s="47"/>
      <c r="AS3" s="47"/>
    </row>
    <row r="4" spans="3:45" s="172" customFormat="1" ht="27" customHeight="1" x14ac:dyDescent="0.5">
      <c r="C4" s="178" t="s">
        <v>7</v>
      </c>
      <c r="D4" s="178"/>
      <c r="E4" s="178"/>
      <c r="F4" s="178"/>
      <c r="I4" s="173" t="s">
        <v>56</v>
      </c>
      <c r="J4" s="174" t="s">
        <v>8</v>
      </c>
      <c r="N4" s="553" t="s">
        <v>148</v>
      </c>
      <c r="O4" s="553"/>
      <c r="P4" s="173"/>
      <c r="Q4" s="173"/>
      <c r="R4" s="173"/>
      <c r="S4" s="175"/>
      <c r="T4" s="554" t="s">
        <v>58</v>
      </c>
      <c r="U4" s="554"/>
      <c r="V4" s="554"/>
      <c r="W4" s="179"/>
      <c r="X4" s="47" t="str">
        <f>[1]สงป302!A104</f>
        <v xml:space="preserve">         1.4  เพาะชำกล้าไม้ทั่วไป จังหวัดลำปาง</v>
      </c>
      <c r="Y4" s="166" t="s">
        <v>149</v>
      </c>
      <c r="Z4" s="167">
        <f t="shared" si="0"/>
        <v>0.11599999999999999</v>
      </c>
      <c r="AA4" s="168">
        <f t="shared" si="1"/>
        <v>1.7399999999999999E-2</v>
      </c>
      <c r="AB4" s="169">
        <f>[1]สงป302!D104</f>
        <v>6.0000000000000001E-3</v>
      </c>
      <c r="AC4" s="169">
        <f>[1]สงป302!E104</f>
        <v>6.0000000000000001E-3</v>
      </c>
      <c r="AD4" s="169">
        <f>[1]สงป302!F104</f>
        <v>5.4000000000000003E-3</v>
      </c>
      <c r="AE4" s="168">
        <f t="shared" si="2"/>
        <v>4.0599999999999997E-2</v>
      </c>
      <c r="AF4" s="170">
        <f>[1]สงป302!H104</f>
        <v>1.4E-2</v>
      </c>
      <c r="AG4" s="170">
        <f>[1]สงป302!I104</f>
        <v>1.4E-2</v>
      </c>
      <c r="AH4" s="170">
        <f>[1]สงป302!J104</f>
        <v>1.26E-2</v>
      </c>
      <c r="AI4" s="168">
        <f t="shared" si="3"/>
        <v>3.4799999999999998E-2</v>
      </c>
      <c r="AJ4" s="169">
        <f>[1]สงป302!L104</f>
        <v>1.2E-2</v>
      </c>
      <c r="AK4" s="169">
        <f>[1]สงป302!M104</f>
        <v>1.2E-2</v>
      </c>
      <c r="AL4" s="169">
        <f>[1]สงป302!N104</f>
        <v>1.0800000000000001E-2</v>
      </c>
      <c r="AM4" s="168">
        <f t="shared" si="4"/>
        <v>2.3199999999999998E-2</v>
      </c>
      <c r="AN4" s="170">
        <f>[1]สงป302!P104</f>
        <v>8.0000000000000002E-3</v>
      </c>
      <c r="AO4" s="170">
        <f>[1]สงป302!Q104</f>
        <v>8.0000000000000002E-3</v>
      </c>
      <c r="AP4" s="170">
        <f>[1]สงป302!R104</f>
        <v>7.1999999999999998E-3</v>
      </c>
      <c r="AQ4" s="47"/>
      <c r="AR4" s="47"/>
      <c r="AS4" s="47"/>
    </row>
    <row r="5" spans="3:45" s="172" customFormat="1" ht="27" customHeight="1" x14ac:dyDescent="0.5">
      <c r="C5" s="553" t="str">
        <f>[1]สงป302!A5</f>
        <v>แผนงานยุทธศาสตร์จัดระบบอนุรักษ์ ฟื้นฟู และป้องกันการทำลายทรัพยากรธรรมชาติ</v>
      </c>
      <c r="D5" s="553"/>
      <c r="E5" s="553"/>
      <c r="F5" s="553"/>
      <c r="G5" s="553"/>
      <c r="H5" s="178"/>
      <c r="I5" s="173"/>
      <c r="N5" s="178" t="s">
        <v>61</v>
      </c>
      <c r="O5" s="369" t="s">
        <v>388</v>
      </c>
      <c r="P5" s="178"/>
      <c r="Q5" s="178"/>
      <c r="R5" s="178"/>
      <c r="S5" s="175"/>
      <c r="T5" s="554" t="s">
        <v>150</v>
      </c>
      <c r="U5" s="554"/>
      <c r="V5" s="554"/>
      <c r="W5" s="179"/>
      <c r="X5" s="47" t="str">
        <f>[1]สงป302!A105</f>
        <v xml:space="preserve">         1.5  เพาะชำกล้าไม้ทั่วไป จังหวัดแพร่</v>
      </c>
      <c r="Y5" s="166" t="s">
        <v>151</v>
      </c>
      <c r="Z5" s="167">
        <f t="shared" si="0"/>
        <v>0.14499999999999999</v>
      </c>
      <c r="AA5" s="168">
        <f t="shared" si="1"/>
        <v>2.18E-2</v>
      </c>
      <c r="AB5" s="169">
        <f>[1]สงป302!D105</f>
        <v>7.0000000000000001E-3</v>
      </c>
      <c r="AC5" s="169">
        <f>[1]สงป302!E105</f>
        <v>7.0000000000000001E-3</v>
      </c>
      <c r="AD5" s="169">
        <f>[1]สงป302!F105</f>
        <v>7.7999999999999996E-3</v>
      </c>
      <c r="AE5" s="168">
        <f t="shared" si="2"/>
        <v>5.0799999999999998E-2</v>
      </c>
      <c r="AF5" s="170">
        <f>[1]สงป302!H105</f>
        <v>1.7000000000000001E-2</v>
      </c>
      <c r="AG5" s="170">
        <f>[1]สงป302!I105</f>
        <v>1.7000000000000001E-2</v>
      </c>
      <c r="AH5" s="170">
        <f>[1]สงป302!J105</f>
        <v>1.6799999999999999E-2</v>
      </c>
      <c r="AI5" s="168">
        <f t="shared" si="3"/>
        <v>4.3499999999999997E-2</v>
      </c>
      <c r="AJ5" s="169">
        <f>[1]สงป302!L105</f>
        <v>1.4999999999999999E-2</v>
      </c>
      <c r="AK5" s="169">
        <f>[1]สงป302!M105</f>
        <v>1.4999999999999999E-2</v>
      </c>
      <c r="AL5" s="169">
        <f>[1]สงป302!N105</f>
        <v>1.35E-2</v>
      </c>
      <c r="AM5" s="168">
        <f t="shared" si="4"/>
        <v>2.8900000000000002E-2</v>
      </c>
      <c r="AN5" s="170">
        <f>[1]สงป302!P105</f>
        <v>0.01</v>
      </c>
      <c r="AO5" s="170">
        <f>[1]สงป302!Q105</f>
        <v>0.01</v>
      </c>
      <c r="AP5" s="170">
        <f>[1]สงป302!R105</f>
        <v>8.8999999999999999E-3</v>
      </c>
      <c r="AQ5" s="47"/>
      <c r="AR5" s="47"/>
      <c r="AS5" s="47"/>
    </row>
    <row r="6" spans="3:45" s="172" customFormat="1" ht="27" customHeight="1" x14ac:dyDescent="0.5">
      <c r="C6" s="175" t="str">
        <f>[1]สงป302!A6</f>
        <v>เป้าหมายการให้บริการกระทรวง : ......</v>
      </c>
      <c r="D6" s="175"/>
      <c r="E6" s="175"/>
      <c r="F6" s="175"/>
      <c r="G6" s="175"/>
      <c r="H6" s="175"/>
      <c r="I6" s="173"/>
      <c r="N6" s="178" t="s">
        <v>61</v>
      </c>
      <c r="O6" s="369"/>
      <c r="P6" s="178"/>
      <c r="Q6" s="178"/>
      <c r="R6" s="178"/>
      <c r="S6" s="180"/>
      <c r="U6" s="176"/>
      <c r="V6" s="175"/>
      <c r="W6" s="179"/>
      <c r="X6" s="47" t="str">
        <f>[1]สงป302!A106</f>
        <v xml:space="preserve">         1.6  เพาะชำกล้าไม้ทั่วไป จังหวัดตาก</v>
      </c>
      <c r="Y6" s="166" t="s">
        <v>152</v>
      </c>
      <c r="Z6" s="167">
        <f t="shared" si="0"/>
        <v>0.14499999999999999</v>
      </c>
      <c r="AA6" s="168">
        <f t="shared" si="1"/>
        <v>2.18E-2</v>
      </c>
      <c r="AB6" s="169">
        <f>[1]สงป302!D106</f>
        <v>7.0000000000000001E-3</v>
      </c>
      <c r="AC6" s="169">
        <f>[1]สงป302!E106</f>
        <v>7.0000000000000001E-3</v>
      </c>
      <c r="AD6" s="169">
        <f>[1]สงป302!F106</f>
        <v>7.7999999999999996E-3</v>
      </c>
      <c r="AE6" s="168">
        <f t="shared" si="2"/>
        <v>5.0799999999999998E-2</v>
      </c>
      <c r="AF6" s="170">
        <f>[1]สงป302!H106</f>
        <v>1.7000000000000001E-2</v>
      </c>
      <c r="AG6" s="170">
        <f>[1]สงป302!I106</f>
        <v>1.7000000000000001E-2</v>
      </c>
      <c r="AH6" s="170">
        <f>[1]สงป302!J106</f>
        <v>1.6799999999999999E-2</v>
      </c>
      <c r="AI6" s="168">
        <f t="shared" si="3"/>
        <v>4.3499999999999997E-2</v>
      </c>
      <c r="AJ6" s="169">
        <f>[1]สงป302!L106</f>
        <v>1.4999999999999999E-2</v>
      </c>
      <c r="AK6" s="169">
        <f>[1]สงป302!M106</f>
        <v>1.4999999999999999E-2</v>
      </c>
      <c r="AL6" s="169">
        <f>[1]สงป302!N106</f>
        <v>1.35E-2</v>
      </c>
      <c r="AM6" s="168">
        <f t="shared" si="4"/>
        <v>2.8900000000000002E-2</v>
      </c>
      <c r="AN6" s="170">
        <f>[1]สงป302!P106</f>
        <v>0.01</v>
      </c>
      <c r="AO6" s="170">
        <f>[1]สงป302!Q106</f>
        <v>0.01</v>
      </c>
      <c r="AP6" s="170">
        <f>[1]สงป302!R106</f>
        <v>8.8999999999999999E-3</v>
      </c>
      <c r="AQ6" s="47"/>
      <c r="AR6" s="47"/>
      <c r="AS6" s="47"/>
    </row>
    <row r="7" spans="3:45" s="172" customFormat="1" ht="27" customHeight="1" x14ac:dyDescent="0.5">
      <c r="C7" s="553" t="str">
        <f>[1]สงป302!A7</f>
        <v>โครงการ : ปกป้องผืนป่าและร่วมพัฒนาป่าไม้ให้ยั่งยืน</v>
      </c>
      <c r="D7" s="553"/>
      <c r="E7" s="553"/>
      <c r="F7" s="553"/>
      <c r="G7" s="553"/>
      <c r="H7" s="553"/>
      <c r="I7" s="553"/>
      <c r="J7" s="553"/>
      <c r="K7" s="553"/>
      <c r="L7" s="553"/>
      <c r="N7" s="178" t="s">
        <v>61</v>
      </c>
      <c r="O7" s="180"/>
      <c r="P7" s="175"/>
      <c r="Q7" s="175"/>
      <c r="R7" s="175"/>
      <c r="S7" s="180"/>
      <c r="U7" s="176"/>
      <c r="V7" s="175"/>
      <c r="W7" s="171"/>
      <c r="X7" s="47" t="str">
        <f>[1]สงป302!A107</f>
        <v xml:space="preserve">         1.7  เพาะชำกล้าไม้ทั่วไป จังหวัดพิษณุโลก</v>
      </c>
      <c r="Y7" s="166" t="s">
        <v>153</v>
      </c>
      <c r="Z7" s="167">
        <f t="shared" si="0"/>
        <v>0.14499999999999999</v>
      </c>
      <c r="AA7" s="168">
        <f t="shared" si="1"/>
        <v>2.18E-2</v>
      </c>
      <c r="AB7" s="169">
        <f>[1]สงป302!D107</f>
        <v>7.0000000000000001E-3</v>
      </c>
      <c r="AC7" s="169">
        <f>[1]สงป302!E107</f>
        <v>7.0000000000000001E-3</v>
      </c>
      <c r="AD7" s="169">
        <f>[1]สงป302!F107</f>
        <v>7.7999999999999996E-3</v>
      </c>
      <c r="AE7" s="168">
        <f t="shared" si="2"/>
        <v>5.0799999999999998E-2</v>
      </c>
      <c r="AF7" s="170">
        <f>[1]สงป302!H107</f>
        <v>1.7000000000000001E-2</v>
      </c>
      <c r="AG7" s="170">
        <f>[1]สงป302!I107</f>
        <v>1.7000000000000001E-2</v>
      </c>
      <c r="AH7" s="170">
        <f>[1]สงป302!J107</f>
        <v>1.6799999999999999E-2</v>
      </c>
      <c r="AI7" s="168">
        <f t="shared" si="3"/>
        <v>4.3499999999999997E-2</v>
      </c>
      <c r="AJ7" s="169">
        <f>[1]สงป302!L107</f>
        <v>1.4999999999999999E-2</v>
      </c>
      <c r="AK7" s="169">
        <f>[1]สงป302!M107</f>
        <v>1.4999999999999999E-2</v>
      </c>
      <c r="AL7" s="169">
        <f>[1]สงป302!N107</f>
        <v>1.35E-2</v>
      </c>
      <c r="AM7" s="168">
        <f t="shared" si="4"/>
        <v>2.8900000000000002E-2</v>
      </c>
      <c r="AN7" s="170">
        <f>[1]สงป302!P107</f>
        <v>0.01</v>
      </c>
      <c r="AO7" s="170">
        <f>[1]สงป302!Q107</f>
        <v>0.01</v>
      </c>
      <c r="AP7" s="170">
        <f>[1]สงป302!R107</f>
        <v>8.8999999999999999E-3</v>
      </c>
      <c r="AQ7" s="47"/>
      <c r="AR7" s="47"/>
      <c r="AS7" s="47"/>
    </row>
    <row r="8" spans="3:45" s="172" customFormat="1" ht="27" customHeight="1" x14ac:dyDescent="0.5">
      <c r="C8" s="553" t="str">
        <f>[1]สงป302!A8</f>
        <v>กิจกรรมหลัก : ฟื้นฟูและดูแลรักษาทรัพยากรธรรมชาติ</v>
      </c>
      <c r="D8" s="553"/>
      <c r="E8" s="553"/>
      <c r="F8" s="553"/>
      <c r="G8" s="553"/>
      <c r="H8" s="368"/>
      <c r="I8" s="368"/>
      <c r="J8" s="368"/>
      <c r="K8" s="368"/>
      <c r="L8" s="368"/>
      <c r="N8" s="178"/>
      <c r="O8" s="180"/>
      <c r="P8" s="175"/>
      <c r="Q8" s="175"/>
      <c r="R8" s="175"/>
      <c r="S8" s="180"/>
      <c r="U8" s="176"/>
      <c r="V8" s="175"/>
      <c r="W8" s="171"/>
      <c r="X8" s="47" t="str">
        <f>[1]สงป302!A108</f>
        <v xml:space="preserve">         1.8  เพาะชำกล้าไม้ทั่วไป จังหวัดนครสวรรค์</v>
      </c>
      <c r="Y8" s="166" t="s">
        <v>154</v>
      </c>
      <c r="Z8" s="167">
        <f t="shared" si="0"/>
        <v>0.14499999999999999</v>
      </c>
      <c r="AA8" s="168">
        <f t="shared" si="1"/>
        <v>2.18E-2</v>
      </c>
      <c r="AB8" s="169">
        <f>[1]สงป302!D108</f>
        <v>7.0000000000000001E-3</v>
      </c>
      <c r="AC8" s="169">
        <f>[1]สงป302!E108</f>
        <v>7.0000000000000001E-3</v>
      </c>
      <c r="AD8" s="169">
        <f>[1]สงป302!F108</f>
        <v>7.7999999999999996E-3</v>
      </c>
      <c r="AE8" s="168">
        <f t="shared" si="2"/>
        <v>5.0799999999999998E-2</v>
      </c>
      <c r="AF8" s="170">
        <f>[1]สงป302!H108</f>
        <v>1.7000000000000001E-2</v>
      </c>
      <c r="AG8" s="170">
        <f>[1]สงป302!I108</f>
        <v>1.7000000000000001E-2</v>
      </c>
      <c r="AH8" s="170">
        <f>[1]สงป302!J108</f>
        <v>1.6799999999999999E-2</v>
      </c>
      <c r="AI8" s="168">
        <f t="shared" si="3"/>
        <v>4.3499999999999997E-2</v>
      </c>
      <c r="AJ8" s="169">
        <f>[1]สงป302!L108</f>
        <v>1.4999999999999999E-2</v>
      </c>
      <c r="AK8" s="169">
        <f>[1]สงป302!M108</f>
        <v>1.4999999999999999E-2</v>
      </c>
      <c r="AL8" s="169">
        <f>[1]สงป302!N108</f>
        <v>1.35E-2</v>
      </c>
      <c r="AM8" s="168">
        <f t="shared" si="4"/>
        <v>2.8900000000000002E-2</v>
      </c>
      <c r="AN8" s="170">
        <f>[1]สงป302!P108</f>
        <v>0.01</v>
      </c>
      <c r="AO8" s="170">
        <f>[1]สงป302!Q108</f>
        <v>0.01</v>
      </c>
      <c r="AP8" s="170">
        <f>[1]สงป302!R108</f>
        <v>8.8999999999999999E-3</v>
      </c>
      <c r="AQ8" s="47"/>
      <c r="AR8" s="47"/>
      <c r="AS8" s="47"/>
    </row>
    <row r="9" spans="3:45" s="172" customFormat="1" ht="23.25" x14ac:dyDescent="0.5">
      <c r="C9" s="175"/>
      <c r="D9" s="175"/>
      <c r="E9" s="175"/>
      <c r="F9" s="175"/>
      <c r="G9" s="163"/>
      <c r="H9" s="370"/>
      <c r="I9" s="370"/>
      <c r="N9" s="181"/>
      <c r="O9" s="180"/>
      <c r="P9" s="182"/>
      <c r="Q9" s="182"/>
      <c r="R9" s="552"/>
      <c r="S9" s="552"/>
      <c r="T9" s="175"/>
      <c r="U9" s="175"/>
      <c r="V9" s="175"/>
      <c r="W9" s="177"/>
      <c r="X9" s="47"/>
      <c r="Y9" s="166"/>
      <c r="Z9" s="167"/>
      <c r="AA9" s="168"/>
      <c r="AB9" s="169"/>
      <c r="AC9" s="169"/>
      <c r="AD9" s="169"/>
      <c r="AE9" s="168"/>
      <c r="AF9" s="170"/>
      <c r="AG9" s="170"/>
      <c r="AH9" s="170"/>
      <c r="AI9" s="168"/>
      <c r="AJ9" s="169"/>
      <c r="AK9" s="169"/>
      <c r="AL9" s="169"/>
      <c r="AM9" s="168"/>
      <c r="AN9" s="170"/>
      <c r="AO9" s="170"/>
      <c r="AP9" s="170"/>
      <c r="AQ9" s="47"/>
      <c r="AR9" s="47"/>
      <c r="AS9" s="47"/>
    </row>
    <row r="10" spans="3:45" s="172" customFormat="1" ht="6.75" customHeight="1" x14ac:dyDescent="0.5">
      <c r="C10" s="175"/>
      <c r="D10" s="175"/>
      <c r="E10" s="175"/>
      <c r="F10" s="175"/>
      <c r="G10" s="163"/>
      <c r="H10" s="370"/>
      <c r="I10" s="370"/>
      <c r="N10" s="181"/>
      <c r="O10" s="180"/>
      <c r="P10" s="182"/>
      <c r="Q10" s="182"/>
      <c r="R10" s="370"/>
      <c r="S10" s="370"/>
      <c r="T10" s="175"/>
      <c r="U10" s="175"/>
      <c r="V10" s="175"/>
      <c r="W10" s="183"/>
      <c r="X10" s="47" t="str">
        <f>[1]สงป302!A110</f>
        <v xml:space="preserve">         1.10  เพาะชำกล้าไม้ทั่วไป จังหวัดอุดรธานี</v>
      </c>
      <c r="Y10" s="166" t="s">
        <v>155</v>
      </c>
      <c r="Z10" s="167">
        <f t="shared" si="0"/>
        <v>0.14499999999999999</v>
      </c>
      <c r="AA10" s="168">
        <f t="shared" si="1"/>
        <v>2.18E-2</v>
      </c>
      <c r="AB10" s="169">
        <f>[1]สงป302!D110</f>
        <v>7.0000000000000001E-3</v>
      </c>
      <c r="AC10" s="169">
        <f>[1]สงป302!E110</f>
        <v>7.0000000000000001E-3</v>
      </c>
      <c r="AD10" s="169">
        <f>[1]สงป302!F110</f>
        <v>7.7999999999999996E-3</v>
      </c>
      <c r="AE10" s="168">
        <f t="shared" si="2"/>
        <v>5.0799999999999998E-2</v>
      </c>
      <c r="AF10" s="170">
        <f>[1]สงป302!H110</f>
        <v>1.7000000000000001E-2</v>
      </c>
      <c r="AG10" s="170">
        <f>[1]สงป302!I110</f>
        <v>1.7000000000000001E-2</v>
      </c>
      <c r="AH10" s="170">
        <f>[1]สงป302!J110</f>
        <v>1.6799999999999999E-2</v>
      </c>
      <c r="AI10" s="168">
        <f t="shared" si="3"/>
        <v>4.3499999999999997E-2</v>
      </c>
      <c r="AJ10" s="169">
        <f>[1]สงป302!L110</f>
        <v>1.4999999999999999E-2</v>
      </c>
      <c r="AK10" s="169">
        <f>[1]สงป302!M110</f>
        <v>1.4999999999999999E-2</v>
      </c>
      <c r="AL10" s="169">
        <f>[1]สงป302!N110</f>
        <v>1.35E-2</v>
      </c>
      <c r="AM10" s="168">
        <f t="shared" si="4"/>
        <v>2.8900000000000002E-2</v>
      </c>
      <c r="AN10" s="170">
        <f>[1]สงป302!P110</f>
        <v>0.01</v>
      </c>
      <c r="AO10" s="170">
        <f>[1]สงป302!Q110</f>
        <v>0.01</v>
      </c>
      <c r="AP10" s="170">
        <f>[1]สงป302!R110</f>
        <v>8.8999999999999999E-3</v>
      </c>
      <c r="AQ10" s="161"/>
      <c r="AR10" s="47"/>
      <c r="AS10" s="47"/>
    </row>
    <row r="11" spans="3:45" s="47" customFormat="1" ht="23.25" customHeight="1" x14ac:dyDescent="0.55000000000000004">
      <c r="C11" s="451" t="str">
        <f>[1]สงป302!A10</f>
        <v xml:space="preserve"> กิจกรรมโครงการส่งเสริมการปลูกไม้เศรษฐกิจในพื้นที่ปลูกไม้ยางพาราและพื้นที่เกษตรกรรม</v>
      </c>
      <c r="D11" s="409"/>
      <c r="E11" s="184"/>
      <c r="F11" s="370"/>
      <c r="G11" s="370"/>
      <c r="H11" s="370"/>
      <c r="I11" s="370"/>
      <c r="J11" s="175"/>
      <c r="K11" s="175"/>
      <c r="L11" s="175"/>
      <c r="M11" s="175"/>
      <c r="N11" s="175"/>
      <c r="O11" s="175"/>
      <c r="P11" s="175"/>
      <c r="Q11" s="175"/>
      <c r="R11" s="181"/>
      <c r="S11" s="178"/>
      <c r="T11" s="181"/>
      <c r="U11" s="172"/>
      <c r="V11" s="182" t="s">
        <v>375</v>
      </c>
      <c r="W11" s="183"/>
      <c r="X11" s="47" t="str">
        <f>[1]สงป302!A111</f>
        <v xml:space="preserve">         1.11  เพาะชำกล้าไม้ทั่วไป จังหวัดนครพนม</v>
      </c>
      <c r="Y11" s="166" t="s">
        <v>156</v>
      </c>
      <c r="Z11" s="167">
        <f t="shared" si="0"/>
        <v>0.15949999999999998</v>
      </c>
      <c r="AA11" s="168">
        <f t="shared" si="1"/>
        <v>2.3900000000000001E-2</v>
      </c>
      <c r="AB11" s="169">
        <f>[1]สงป302!D111</f>
        <v>8.0000000000000002E-3</v>
      </c>
      <c r="AC11" s="169">
        <f>[1]สงป302!E111</f>
        <v>8.0000000000000002E-3</v>
      </c>
      <c r="AD11" s="169">
        <f>[1]สงป302!F111</f>
        <v>7.9000000000000008E-3</v>
      </c>
      <c r="AE11" s="168">
        <f t="shared" si="2"/>
        <v>5.5800000000000002E-2</v>
      </c>
      <c r="AF11" s="170">
        <f>[1]สงป302!H111</f>
        <v>1.9E-2</v>
      </c>
      <c r="AG11" s="170">
        <f>[1]สงป302!I111</f>
        <v>1.9E-2</v>
      </c>
      <c r="AH11" s="170">
        <f>[1]สงป302!J111</f>
        <v>1.78E-2</v>
      </c>
      <c r="AI11" s="168">
        <f t="shared" si="3"/>
        <v>4.7899999999999998E-2</v>
      </c>
      <c r="AJ11" s="169">
        <f>[1]สงป302!L111</f>
        <v>1.6E-2</v>
      </c>
      <c r="AK11" s="169">
        <f>[1]สงป302!M111</f>
        <v>1.6E-2</v>
      </c>
      <c r="AL11" s="169">
        <f>[1]สงป302!N111</f>
        <v>1.5900000000000001E-2</v>
      </c>
      <c r="AM11" s="168">
        <f t="shared" si="4"/>
        <v>3.1899999999999998E-2</v>
      </c>
      <c r="AN11" s="170">
        <f>[1]สงป302!P111</f>
        <v>1.0999999999999999E-2</v>
      </c>
      <c r="AO11" s="170">
        <f>[1]สงป302!Q111</f>
        <v>1.0999999999999999E-2</v>
      </c>
      <c r="AP11" s="170">
        <f>[1]สงป302!R111</f>
        <v>9.9000000000000008E-3</v>
      </c>
      <c r="AQ11" s="161"/>
      <c r="AR11" s="161"/>
      <c r="AS11" s="161"/>
    </row>
    <row r="12" spans="3:45" s="47" customFormat="1" ht="23.25" customHeight="1" x14ac:dyDescent="0.6">
      <c r="C12" s="452" t="s">
        <v>374</v>
      </c>
      <c r="D12" s="409"/>
      <c r="E12" s="184"/>
      <c r="F12" s="377"/>
      <c r="G12" s="377"/>
      <c r="H12" s="377"/>
      <c r="I12" s="377"/>
      <c r="J12" s="175"/>
      <c r="K12" s="175"/>
      <c r="L12" s="175"/>
      <c r="M12" s="175"/>
      <c r="N12" s="175"/>
      <c r="O12" s="175"/>
      <c r="P12" s="175"/>
      <c r="Q12" s="175"/>
      <c r="R12" s="181"/>
      <c r="S12" s="178"/>
      <c r="T12" s="181"/>
      <c r="U12" s="172"/>
      <c r="V12" s="182"/>
      <c r="W12" s="188"/>
      <c r="Y12" s="166"/>
      <c r="Z12" s="167"/>
      <c r="AA12" s="168"/>
      <c r="AB12" s="169"/>
      <c r="AC12" s="169"/>
      <c r="AD12" s="169"/>
      <c r="AE12" s="168"/>
      <c r="AF12" s="170"/>
      <c r="AG12" s="170"/>
      <c r="AH12" s="170"/>
      <c r="AI12" s="168"/>
      <c r="AJ12" s="169"/>
      <c r="AK12" s="169"/>
      <c r="AL12" s="169"/>
      <c r="AM12" s="168"/>
      <c r="AN12" s="170"/>
      <c r="AO12" s="170"/>
      <c r="AP12" s="170"/>
      <c r="AQ12" s="161"/>
      <c r="AR12" s="161"/>
      <c r="AS12" s="161"/>
    </row>
    <row r="13" spans="3:45" s="47" customFormat="1" ht="24.75" x14ac:dyDescent="0.6">
      <c r="C13" s="185" t="s">
        <v>157</v>
      </c>
      <c r="D13" s="186" t="s">
        <v>158</v>
      </c>
      <c r="E13" s="187" t="s">
        <v>19</v>
      </c>
      <c r="F13" s="541" t="s">
        <v>12</v>
      </c>
      <c r="G13" s="549" t="s">
        <v>159</v>
      </c>
      <c r="H13" s="551" t="s">
        <v>159</v>
      </c>
      <c r="I13" s="551"/>
      <c r="J13" s="551"/>
      <c r="K13" s="541" t="s">
        <v>160</v>
      </c>
      <c r="L13" s="543" t="s">
        <v>160</v>
      </c>
      <c r="M13" s="543"/>
      <c r="N13" s="543"/>
      <c r="O13" s="549" t="s">
        <v>161</v>
      </c>
      <c r="P13" s="551" t="s">
        <v>161</v>
      </c>
      <c r="Q13" s="551"/>
      <c r="R13" s="551"/>
      <c r="S13" s="541" t="s">
        <v>162</v>
      </c>
      <c r="T13" s="543" t="s">
        <v>162</v>
      </c>
      <c r="U13" s="543"/>
      <c r="V13" s="543"/>
      <c r="W13" s="188"/>
      <c r="X13" s="47" t="str">
        <f>[1]สงป302!A112</f>
        <v xml:space="preserve">         1.12  เพาะชำกล้าไม้ทั่วไป จังหวัดขอนแก่น</v>
      </c>
      <c r="Y13" s="166" t="s">
        <v>163</v>
      </c>
      <c r="Z13" s="167">
        <f t="shared" si="0"/>
        <v>0.17399999999999999</v>
      </c>
      <c r="AA13" s="168">
        <f t="shared" si="1"/>
        <v>2.6099999999999998E-2</v>
      </c>
      <c r="AB13" s="169">
        <f>[1]สงป302!D112</f>
        <v>8.9999999999999993E-3</v>
      </c>
      <c r="AC13" s="169">
        <f>[1]สงป302!E112</f>
        <v>8.9999999999999993E-3</v>
      </c>
      <c r="AD13" s="169">
        <f>[1]สงป302!F112</f>
        <v>8.0999999999999996E-3</v>
      </c>
      <c r="AE13" s="168">
        <f t="shared" si="2"/>
        <v>6.0899999999999996E-2</v>
      </c>
      <c r="AF13" s="170">
        <f>[1]สงป302!H112</f>
        <v>0.02</v>
      </c>
      <c r="AG13" s="170">
        <f>[1]สงป302!I112</f>
        <v>0.02</v>
      </c>
      <c r="AH13" s="170">
        <f>[1]สงป302!J112</f>
        <v>2.0899999999999998E-2</v>
      </c>
      <c r="AI13" s="168">
        <f t="shared" si="3"/>
        <v>5.2200000000000003E-2</v>
      </c>
      <c r="AJ13" s="169">
        <f>[1]สงป302!L112</f>
        <v>1.7000000000000001E-2</v>
      </c>
      <c r="AK13" s="169">
        <f>[1]สงป302!M112</f>
        <v>1.7000000000000001E-2</v>
      </c>
      <c r="AL13" s="169">
        <f>[1]สงป302!N112</f>
        <v>1.8200000000000001E-2</v>
      </c>
      <c r="AM13" s="168">
        <f t="shared" si="4"/>
        <v>3.4799999999999998E-2</v>
      </c>
      <c r="AN13" s="170">
        <f>[1]สงป302!P112</f>
        <v>1.2E-2</v>
      </c>
      <c r="AO13" s="170">
        <f>[1]สงป302!Q112</f>
        <v>1.2E-2</v>
      </c>
      <c r="AP13" s="170">
        <f>[1]สงป302!R112</f>
        <v>1.0800000000000001E-2</v>
      </c>
      <c r="AQ13" s="161"/>
      <c r="AR13" s="161"/>
      <c r="AS13" s="161"/>
    </row>
    <row r="14" spans="3:45" s="47" customFormat="1" ht="24.75" x14ac:dyDescent="0.6">
      <c r="C14" s="189" t="s">
        <v>74</v>
      </c>
      <c r="D14" s="190"/>
      <c r="E14" s="191" t="s">
        <v>20</v>
      </c>
      <c r="F14" s="542"/>
      <c r="G14" s="550"/>
      <c r="H14" s="374" t="s">
        <v>21</v>
      </c>
      <c r="I14" s="374" t="s">
        <v>22</v>
      </c>
      <c r="J14" s="374" t="s">
        <v>23</v>
      </c>
      <c r="K14" s="542"/>
      <c r="L14" s="372" t="s">
        <v>164</v>
      </c>
      <c r="M14" s="372" t="s">
        <v>26</v>
      </c>
      <c r="N14" s="372" t="s">
        <v>27</v>
      </c>
      <c r="O14" s="550"/>
      <c r="P14" s="374" t="s">
        <v>28</v>
      </c>
      <c r="Q14" s="192" t="s">
        <v>29</v>
      </c>
      <c r="R14" s="374" t="s">
        <v>30</v>
      </c>
      <c r="S14" s="542"/>
      <c r="T14" s="372" t="s">
        <v>31</v>
      </c>
      <c r="U14" s="372" t="s">
        <v>32</v>
      </c>
      <c r="V14" s="372" t="s">
        <v>33</v>
      </c>
      <c r="W14" s="188"/>
      <c r="X14" s="47" t="str">
        <f>[1]สงป302!A113</f>
        <v xml:space="preserve">         1.13  เพาะชำกล้าไม้ทั่วไป จังหวัดอุบลราชธานี</v>
      </c>
      <c r="Y14" s="166" t="s">
        <v>165</v>
      </c>
      <c r="Z14" s="167">
        <f t="shared" si="0"/>
        <v>0.15949999999999998</v>
      </c>
      <c r="AA14" s="168">
        <f t="shared" si="1"/>
        <v>2.3900000000000001E-2</v>
      </c>
      <c r="AB14" s="169">
        <f>[1]สงป302!D113</f>
        <v>8.0000000000000002E-3</v>
      </c>
      <c r="AC14" s="169">
        <f>[1]สงป302!E113</f>
        <v>8.0000000000000002E-3</v>
      </c>
      <c r="AD14" s="169">
        <f>[1]สงป302!F113</f>
        <v>7.9000000000000008E-3</v>
      </c>
      <c r="AE14" s="168">
        <f t="shared" si="2"/>
        <v>5.5800000000000002E-2</v>
      </c>
      <c r="AF14" s="170">
        <f>[1]สงป302!H113</f>
        <v>1.9E-2</v>
      </c>
      <c r="AG14" s="170">
        <f>[1]สงป302!I113</f>
        <v>1.9E-2</v>
      </c>
      <c r="AH14" s="170">
        <f>[1]สงป302!J113</f>
        <v>1.78E-2</v>
      </c>
      <c r="AI14" s="168">
        <f t="shared" si="3"/>
        <v>4.7899999999999998E-2</v>
      </c>
      <c r="AJ14" s="169">
        <f>[1]สงป302!L113</f>
        <v>1.6E-2</v>
      </c>
      <c r="AK14" s="169">
        <f>[1]สงป302!M113</f>
        <v>1.6E-2</v>
      </c>
      <c r="AL14" s="169">
        <f>[1]สงป302!N113</f>
        <v>1.5900000000000001E-2</v>
      </c>
      <c r="AM14" s="168">
        <f t="shared" si="4"/>
        <v>3.1899999999999998E-2</v>
      </c>
      <c r="AN14" s="170">
        <f>[1]สงป302!P113</f>
        <v>1.0999999999999999E-2</v>
      </c>
      <c r="AO14" s="170">
        <f>[1]สงป302!Q113</f>
        <v>1.0999999999999999E-2</v>
      </c>
      <c r="AP14" s="170">
        <f>[1]สงป302!R113</f>
        <v>9.9000000000000008E-3</v>
      </c>
      <c r="AQ14" s="161"/>
      <c r="AR14" s="161"/>
      <c r="AS14" s="161"/>
    </row>
    <row r="15" spans="3:45" s="47" customFormat="1" ht="24.75" x14ac:dyDescent="0.6">
      <c r="C15" s="185" t="s">
        <v>12</v>
      </c>
      <c r="D15" s="193" t="s">
        <v>166</v>
      </c>
      <c r="E15" s="191" t="s">
        <v>19</v>
      </c>
      <c r="F15" s="194"/>
      <c r="G15" s="195"/>
      <c r="H15" s="196"/>
      <c r="I15" s="196"/>
      <c r="J15" s="196"/>
      <c r="K15" s="194"/>
      <c r="L15" s="197"/>
      <c r="M15" s="197"/>
      <c r="N15" s="197"/>
      <c r="O15" s="195"/>
      <c r="P15" s="196"/>
      <c r="Q15" s="198"/>
      <c r="R15" s="196"/>
      <c r="S15" s="194"/>
      <c r="T15" s="197"/>
      <c r="U15" s="197"/>
      <c r="V15" s="197"/>
      <c r="W15" s="188"/>
      <c r="X15" s="47" t="str">
        <f>[1]สงป302!A114</f>
        <v xml:space="preserve">         1.14  เพาะชำกล้าไม้ทั่วไป จังหวัดนครราชสีมา</v>
      </c>
      <c r="Y15" s="166" t="s">
        <v>167</v>
      </c>
      <c r="Z15" s="167">
        <f t="shared" si="0"/>
        <v>0.17399999999999999</v>
      </c>
      <c r="AA15" s="168">
        <f t="shared" si="1"/>
        <v>2.6099999999999998E-2</v>
      </c>
      <c r="AB15" s="169">
        <f>[1]สงป302!D114</f>
        <v>8.9999999999999993E-3</v>
      </c>
      <c r="AC15" s="169">
        <f>[1]สงป302!E114</f>
        <v>8.9999999999999993E-3</v>
      </c>
      <c r="AD15" s="169">
        <f>[1]สงป302!F114</f>
        <v>8.0999999999999996E-3</v>
      </c>
      <c r="AE15" s="168">
        <f t="shared" si="2"/>
        <v>6.0899999999999996E-2</v>
      </c>
      <c r="AF15" s="170">
        <f>[1]สงป302!H114</f>
        <v>0.02</v>
      </c>
      <c r="AG15" s="170">
        <f>[1]สงป302!I114</f>
        <v>0.02</v>
      </c>
      <c r="AH15" s="170">
        <f>[1]สงป302!J114</f>
        <v>2.0899999999999998E-2</v>
      </c>
      <c r="AI15" s="168">
        <f t="shared" si="3"/>
        <v>5.2200000000000003E-2</v>
      </c>
      <c r="AJ15" s="169">
        <f>[1]สงป302!L114</f>
        <v>1.7000000000000001E-2</v>
      </c>
      <c r="AK15" s="169">
        <f>[1]สงป302!M114</f>
        <v>1.7000000000000001E-2</v>
      </c>
      <c r="AL15" s="169">
        <f>[1]สงป302!N114</f>
        <v>1.8200000000000001E-2</v>
      </c>
      <c r="AM15" s="168">
        <f t="shared" si="4"/>
        <v>3.4799999999999998E-2</v>
      </c>
      <c r="AN15" s="170">
        <f>[1]สงป302!P114</f>
        <v>1.2E-2</v>
      </c>
      <c r="AO15" s="170">
        <f>[1]สงป302!Q114</f>
        <v>1.2E-2</v>
      </c>
      <c r="AP15" s="170">
        <f>[1]สงป302!R114</f>
        <v>1.0800000000000001E-2</v>
      </c>
      <c r="AQ15" s="161"/>
      <c r="AR15" s="161"/>
      <c r="AS15" s="161"/>
    </row>
    <row r="16" spans="3:45" ht="18.75" customHeight="1" x14ac:dyDescent="0.6">
      <c r="C16" s="199"/>
      <c r="D16" s="193"/>
      <c r="E16" s="191" t="s">
        <v>20</v>
      </c>
      <c r="F16" s="371"/>
      <c r="G16" s="373"/>
      <c r="H16" s="374"/>
      <c r="I16" s="374"/>
      <c r="J16" s="374"/>
      <c r="K16" s="371"/>
      <c r="L16" s="372"/>
      <c r="M16" s="372"/>
      <c r="N16" s="372"/>
      <c r="O16" s="373"/>
      <c r="P16" s="374"/>
      <c r="Q16" s="192"/>
      <c r="R16" s="374"/>
      <c r="S16" s="371"/>
      <c r="T16" s="372"/>
      <c r="U16" s="372"/>
      <c r="V16" s="372"/>
      <c r="W16" s="188"/>
      <c r="X16" s="47" t="str">
        <f>[1]สงป302!A115</f>
        <v xml:space="preserve">         1.15  เพาะชำกล้าไม้ทั่วไป จังหวัดปราจีนบุรี</v>
      </c>
      <c r="Y16" s="166" t="s">
        <v>168</v>
      </c>
      <c r="Z16" s="167">
        <f t="shared" si="0"/>
        <v>0.14499999999999999</v>
      </c>
      <c r="AA16" s="168">
        <f t="shared" si="1"/>
        <v>2.18E-2</v>
      </c>
      <c r="AB16" s="169">
        <f>[1]สงป302!D115</f>
        <v>7.0000000000000001E-3</v>
      </c>
      <c r="AC16" s="169">
        <f>[1]สงป302!E115</f>
        <v>7.0000000000000001E-3</v>
      </c>
      <c r="AD16" s="169">
        <f>[1]สงป302!F115</f>
        <v>7.7999999999999996E-3</v>
      </c>
      <c r="AE16" s="168">
        <f t="shared" si="2"/>
        <v>5.0799999999999998E-2</v>
      </c>
      <c r="AF16" s="170">
        <f>[1]สงป302!H115</f>
        <v>1.7000000000000001E-2</v>
      </c>
      <c r="AG16" s="170">
        <f>[1]สงป302!I115</f>
        <v>1.7000000000000001E-2</v>
      </c>
      <c r="AH16" s="170">
        <f>[1]สงป302!J115</f>
        <v>1.6799999999999999E-2</v>
      </c>
      <c r="AI16" s="168">
        <f t="shared" si="3"/>
        <v>4.3499999999999997E-2</v>
      </c>
      <c r="AJ16" s="169">
        <f>[1]สงป302!L115</f>
        <v>1.4999999999999999E-2</v>
      </c>
      <c r="AK16" s="169">
        <f>[1]สงป302!M115</f>
        <v>1.4999999999999999E-2</v>
      </c>
      <c r="AL16" s="169">
        <f>[1]สงป302!N115</f>
        <v>1.35E-2</v>
      </c>
      <c r="AM16" s="168">
        <f t="shared" si="4"/>
        <v>2.8900000000000002E-2</v>
      </c>
      <c r="AN16" s="170">
        <f>[1]สงป302!P115</f>
        <v>0.01</v>
      </c>
      <c r="AO16" s="170">
        <f>[1]สงป302!Q115</f>
        <v>0.01</v>
      </c>
      <c r="AP16" s="170">
        <f>[1]สงป302!R115</f>
        <v>8.8999999999999999E-3</v>
      </c>
    </row>
    <row r="17" spans="1:45" s="160" customFormat="1" ht="23.25" x14ac:dyDescent="0.55000000000000004">
      <c r="C17" s="410" t="s">
        <v>169</v>
      </c>
      <c r="D17" s="411" t="s">
        <v>166</v>
      </c>
      <c r="E17" s="412" t="s">
        <v>19</v>
      </c>
      <c r="F17" s="413">
        <f>F19</f>
        <v>0</v>
      </c>
      <c r="G17" s="413">
        <f t="shared" ref="G17:V17" si="5">G19</f>
        <v>0</v>
      </c>
      <c r="H17" s="413">
        <f t="shared" si="5"/>
        <v>0</v>
      </c>
      <c r="I17" s="413">
        <f t="shared" si="5"/>
        <v>0</v>
      </c>
      <c r="J17" s="413">
        <f t="shared" si="5"/>
        <v>0</v>
      </c>
      <c r="K17" s="413">
        <f t="shared" si="5"/>
        <v>0</v>
      </c>
      <c r="L17" s="413">
        <f t="shared" si="5"/>
        <v>0</v>
      </c>
      <c r="M17" s="413">
        <f t="shared" si="5"/>
        <v>0</v>
      </c>
      <c r="N17" s="413">
        <f t="shared" si="5"/>
        <v>0</v>
      </c>
      <c r="O17" s="413">
        <f t="shared" si="5"/>
        <v>0</v>
      </c>
      <c r="P17" s="413">
        <f t="shared" si="5"/>
        <v>0</v>
      </c>
      <c r="Q17" s="413">
        <f t="shared" si="5"/>
        <v>0</v>
      </c>
      <c r="R17" s="413">
        <f t="shared" si="5"/>
        <v>0</v>
      </c>
      <c r="S17" s="413">
        <f t="shared" si="5"/>
        <v>0</v>
      </c>
      <c r="T17" s="413">
        <f t="shared" si="5"/>
        <v>0</v>
      </c>
      <c r="U17" s="413">
        <f t="shared" si="5"/>
        <v>0</v>
      </c>
      <c r="V17" s="413">
        <f t="shared" si="5"/>
        <v>0</v>
      </c>
      <c r="W17" s="414"/>
      <c r="X17" s="415" t="str">
        <f>[1]สงป302!A116</f>
        <v xml:space="preserve">         1.16  เพาะชำกล้าไม้ทั่วไป จังหวัดชลบุรี</v>
      </c>
      <c r="Y17" s="416" t="s">
        <v>170</v>
      </c>
      <c r="Z17" s="167">
        <f t="shared" si="0"/>
        <v>0.14499999999999999</v>
      </c>
      <c r="AA17" s="168">
        <f t="shared" si="1"/>
        <v>2.18E-2</v>
      </c>
      <c r="AB17" s="169">
        <f>[1]สงป302!D116</f>
        <v>7.0000000000000001E-3</v>
      </c>
      <c r="AC17" s="169">
        <f>[1]สงป302!E116</f>
        <v>7.0000000000000001E-3</v>
      </c>
      <c r="AD17" s="169">
        <f>[1]สงป302!F116</f>
        <v>7.7999999999999996E-3</v>
      </c>
      <c r="AE17" s="168">
        <f t="shared" si="2"/>
        <v>5.0799999999999998E-2</v>
      </c>
      <c r="AF17" s="170">
        <f>[1]สงป302!H116</f>
        <v>1.7000000000000001E-2</v>
      </c>
      <c r="AG17" s="170">
        <f>[1]สงป302!I116</f>
        <v>1.7000000000000001E-2</v>
      </c>
      <c r="AH17" s="170">
        <f>[1]สงป302!J116</f>
        <v>1.6799999999999999E-2</v>
      </c>
      <c r="AI17" s="168">
        <f t="shared" si="3"/>
        <v>4.3499999999999997E-2</v>
      </c>
      <c r="AJ17" s="169">
        <f>[1]สงป302!L116</f>
        <v>1.4999999999999999E-2</v>
      </c>
      <c r="AK17" s="169">
        <f>[1]สงป302!M116</f>
        <v>1.4999999999999999E-2</v>
      </c>
      <c r="AL17" s="169">
        <f>[1]สงป302!N116</f>
        <v>1.35E-2</v>
      </c>
      <c r="AM17" s="168">
        <f t="shared" si="4"/>
        <v>2.8900000000000002E-2</v>
      </c>
      <c r="AN17" s="170">
        <f>[1]สงป302!P116</f>
        <v>0.01</v>
      </c>
      <c r="AO17" s="170">
        <f>[1]สงป302!Q116</f>
        <v>0.01</v>
      </c>
      <c r="AP17" s="170">
        <f>[1]สงป302!R116</f>
        <v>8.8999999999999999E-3</v>
      </c>
    </row>
    <row r="18" spans="1:45" s="160" customFormat="1" ht="23.25" x14ac:dyDescent="0.55000000000000004">
      <c r="C18" s="417"/>
      <c r="D18" s="418"/>
      <c r="E18" s="419" t="s">
        <v>20</v>
      </c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14"/>
      <c r="X18" s="415" t="str">
        <f>[1]สงป302!A117</f>
        <v xml:space="preserve">         1.17  เพาะชำกล้าไม้ทั่วไป จังหวัดราชบุรี</v>
      </c>
      <c r="Y18" s="416" t="s">
        <v>171</v>
      </c>
      <c r="Z18" s="167">
        <f t="shared" si="0"/>
        <v>0.14499999999999999</v>
      </c>
      <c r="AA18" s="168">
        <f t="shared" si="1"/>
        <v>2.18E-2</v>
      </c>
      <c r="AB18" s="169">
        <f>[1]สงป302!D117</f>
        <v>7.0000000000000001E-3</v>
      </c>
      <c r="AC18" s="169">
        <f>[1]สงป302!E117</f>
        <v>7.0000000000000001E-3</v>
      </c>
      <c r="AD18" s="169">
        <f>[1]สงป302!F117</f>
        <v>7.7999999999999996E-3</v>
      </c>
      <c r="AE18" s="168">
        <f t="shared" si="2"/>
        <v>5.0799999999999998E-2</v>
      </c>
      <c r="AF18" s="170">
        <f>[1]สงป302!H117</f>
        <v>1.7000000000000001E-2</v>
      </c>
      <c r="AG18" s="170">
        <f>[1]สงป302!I117</f>
        <v>1.7000000000000001E-2</v>
      </c>
      <c r="AH18" s="170">
        <f>[1]สงป302!J117</f>
        <v>1.6799999999999999E-2</v>
      </c>
      <c r="AI18" s="168">
        <f t="shared" si="3"/>
        <v>4.3499999999999997E-2</v>
      </c>
      <c r="AJ18" s="169">
        <f>[1]สงป302!L117</f>
        <v>1.4999999999999999E-2</v>
      </c>
      <c r="AK18" s="169">
        <f>[1]สงป302!M117</f>
        <v>1.4999999999999999E-2</v>
      </c>
      <c r="AL18" s="169">
        <f>[1]สงป302!N117</f>
        <v>1.35E-2</v>
      </c>
      <c r="AM18" s="168">
        <f t="shared" si="4"/>
        <v>2.8900000000000002E-2</v>
      </c>
      <c r="AN18" s="170">
        <f>[1]สงป302!P117</f>
        <v>0.01</v>
      </c>
      <c r="AO18" s="170">
        <f>[1]สงป302!Q117</f>
        <v>0.01</v>
      </c>
      <c r="AP18" s="170">
        <f>[1]สงป302!R117</f>
        <v>8.8999999999999999E-3</v>
      </c>
    </row>
    <row r="19" spans="1:45" s="160" customFormat="1" ht="23.25" x14ac:dyDescent="0.55000000000000004">
      <c r="C19" s="421" t="s">
        <v>172</v>
      </c>
      <c r="D19" s="422"/>
      <c r="E19" s="423" t="s">
        <v>19</v>
      </c>
      <c r="F19" s="413"/>
      <c r="G19" s="413"/>
      <c r="H19" s="413"/>
      <c r="I19" s="413"/>
      <c r="J19" s="413"/>
      <c r="K19" s="413">
        <f t="shared" ref="K19:V19" si="6">K24</f>
        <v>0</v>
      </c>
      <c r="L19" s="413">
        <f t="shared" si="6"/>
        <v>0</v>
      </c>
      <c r="M19" s="413">
        <f t="shared" si="6"/>
        <v>0</v>
      </c>
      <c r="N19" s="413">
        <f t="shared" si="6"/>
        <v>0</v>
      </c>
      <c r="O19" s="413">
        <f t="shared" si="6"/>
        <v>0</v>
      </c>
      <c r="P19" s="413">
        <f t="shared" si="6"/>
        <v>0</v>
      </c>
      <c r="Q19" s="413">
        <f t="shared" si="6"/>
        <v>0</v>
      </c>
      <c r="R19" s="413">
        <f t="shared" si="6"/>
        <v>0</v>
      </c>
      <c r="S19" s="413">
        <f t="shared" si="6"/>
        <v>0</v>
      </c>
      <c r="T19" s="413">
        <f t="shared" si="6"/>
        <v>0</v>
      </c>
      <c r="U19" s="413">
        <f t="shared" si="6"/>
        <v>0</v>
      </c>
      <c r="V19" s="413">
        <f t="shared" si="6"/>
        <v>0</v>
      </c>
      <c r="W19" s="414"/>
      <c r="X19" s="415" t="str">
        <f>[1]สงป302!A118</f>
        <v xml:space="preserve">         1.18  เพาะชำกล้าไม้ทั่วไป จังหวัดเพชรบุรี</v>
      </c>
      <c r="Y19" s="416" t="s">
        <v>173</v>
      </c>
      <c r="Z19" s="167">
        <f t="shared" si="0"/>
        <v>0.11599999999999999</v>
      </c>
      <c r="AA19" s="168">
        <f t="shared" si="1"/>
        <v>1.7399999999999999E-2</v>
      </c>
      <c r="AB19" s="169">
        <f>[1]สงป302!D118</f>
        <v>6.0000000000000001E-3</v>
      </c>
      <c r="AC19" s="169">
        <f>[1]สงป302!E118</f>
        <v>6.0000000000000001E-3</v>
      </c>
      <c r="AD19" s="169">
        <f>[1]สงป302!F118</f>
        <v>5.4000000000000003E-3</v>
      </c>
      <c r="AE19" s="168">
        <f t="shared" si="2"/>
        <v>4.0599999999999997E-2</v>
      </c>
      <c r="AF19" s="170">
        <f>[1]สงป302!H118</f>
        <v>1.4E-2</v>
      </c>
      <c r="AG19" s="170">
        <f>[1]สงป302!I118</f>
        <v>1.4E-2</v>
      </c>
      <c r="AH19" s="170">
        <f>[1]สงป302!J118</f>
        <v>1.26E-2</v>
      </c>
      <c r="AI19" s="168">
        <f t="shared" si="3"/>
        <v>3.4799999999999998E-2</v>
      </c>
      <c r="AJ19" s="169">
        <f>[1]สงป302!L118</f>
        <v>1.2E-2</v>
      </c>
      <c r="AK19" s="169">
        <f>[1]สงป302!M118</f>
        <v>1.2E-2</v>
      </c>
      <c r="AL19" s="169">
        <f>[1]สงป302!N118</f>
        <v>1.0800000000000001E-2</v>
      </c>
      <c r="AM19" s="168">
        <f t="shared" si="4"/>
        <v>2.3199999999999998E-2</v>
      </c>
      <c r="AN19" s="170">
        <f>[1]สงป302!P118</f>
        <v>8.0000000000000002E-3</v>
      </c>
      <c r="AO19" s="170">
        <f>[1]สงป302!Q118</f>
        <v>8.0000000000000002E-3</v>
      </c>
      <c r="AP19" s="170">
        <f>[1]สงป302!R118</f>
        <v>7.1999999999999998E-3</v>
      </c>
    </row>
    <row r="20" spans="1:45" s="160" customFormat="1" ht="23.25" x14ac:dyDescent="0.55000000000000004">
      <c r="C20" s="424"/>
      <c r="D20" s="425"/>
      <c r="E20" s="426" t="s">
        <v>20</v>
      </c>
      <c r="F20" s="426"/>
      <c r="G20" s="426"/>
      <c r="H20" s="426"/>
      <c r="I20" s="427"/>
      <c r="J20" s="427"/>
      <c r="K20" s="427"/>
      <c r="L20" s="428"/>
      <c r="M20" s="427"/>
      <c r="N20" s="427"/>
      <c r="O20" s="427"/>
      <c r="P20" s="428"/>
      <c r="Q20" s="427"/>
      <c r="R20" s="427"/>
      <c r="S20" s="427"/>
      <c r="T20" s="428"/>
      <c r="U20" s="427"/>
      <c r="V20" s="427"/>
      <c r="W20" s="221"/>
      <c r="X20" s="415" t="str">
        <f>[1]สงป302!A119</f>
        <v xml:space="preserve">         1.19  เพาะชำกล้าไม้ทั่วไป จังหวัดสุราษฎร์ธานี</v>
      </c>
      <c r="Y20" s="416" t="s">
        <v>174</v>
      </c>
      <c r="Z20" s="167">
        <f t="shared" si="0"/>
        <v>0.14499999999999999</v>
      </c>
      <c r="AA20" s="168">
        <f t="shared" si="1"/>
        <v>2.18E-2</v>
      </c>
      <c r="AB20" s="169">
        <f>[1]สงป302!D119</f>
        <v>7.0000000000000001E-3</v>
      </c>
      <c r="AC20" s="169">
        <f>[1]สงป302!E119</f>
        <v>7.0000000000000001E-3</v>
      </c>
      <c r="AD20" s="169">
        <f>[1]สงป302!F119</f>
        <v>7.7999999999999996E-3</v>
      </c>
      <c r="AE20" s="168">
        <f t="shared" si="2"/>
        <v>5.0799999999999998E-2</v>
      </c>
      <c r="AF20" s="170">
        <f>[1]สงป302!H119</f>
        <v>1.7000000000000001E-2</v>
      </c>
      <c r="AG20" s="170">
        <f>[1]สงป302!I119</f>
        <v>1.7000000000000001E-2</v>
      </c>
      <c r="AH20" s="170">
        <f>[1]สงป302!J119</f>
        <v>1.6799999999999999E-2</v>
      </c>
      <c r="AI20" s="168">
        <f t="shared" si="3"/>
        <v>4.3499999999999997E-2</v>
      </c>
      <c r="AJ20" s="169">
        <f>[1]สงป302!L119</f>
        <v>1.4999999999999999E-2</v>
      </c>
      <c r="AK20" s="169">
        <f>[1]สงป302!M119</f>
        <v>1.4999999999999999E-2</v>
      </c>
      <c r="AL20" s="169">
        <f>[1]สงป302!N119</f>
        <v>1.35E-2</v>
      </c>
      <c r="AM20" s="168">
        <f t="shared" si="4"/>
        <v>2.8900000000000002E-2</v>
      </c>
      <c r="AN20" s="170">
        <f>[1]สงป302!P119</f>
        <v>0.01</v>
      </c>
      <c r="AO20" s="170">
        <f>[1]สงป302!Q119</f>
        <v>0.01</v>
      </c>
      <c r="AP20" s="170">
        <f>[1]สงป302!R119</f>
        <v>8.8999999999999999E-3</v>
      </c>
    </row>
    <row r="21" spans="1:45" s="429" customFormat="1" ht="23.25" hidden="1" customHeight="1" x14ac:dyDescent="0.5">
      <c r="C21" s="523" t="s">
        <v>319</v>
      </c>
      <c r="D21" s="544" t="s">
        <v>181</v>
      </c>
      <c r="E21" s="430" t="s">
        <v>19</v>
      </c>
      <c r="F21" s="212" t="s">
        <v>182</v>
      </c>
      <c r="G21" s="212" t="s">
        <v>182</v>
      </c>
      <c r="H21" s="212" t="s">
        <v>182</v>
      </c>
      <c r="I21" s="431"/>
      <c r="J21" s="431"/>
      <c r="K21" s="431" t="s">
        <v>184</v>
      </c>
      <c r="L21" s="431" t="s">
        <v>184</v>
      </c>
      <c r="M21" s="431" t="s">
        <v>184</v>
      </c>
      <c r="N21" s="431" t="s">
        <v>184</v>
      </c>
      <c r="O21" s="431" t="s">
        <v>184</v>
      </c>
      <c r="P21" s="431" t="s">
        <v>184</v>
      </c>
      <c r="Q21" s="431" t="s">
        <v>184</v>
      </c>
      <c r="R21" s="431" t="s">
        <v>184</v>
      </c>
      <c r="S21" s="431" t="s">
        <v>184</v>
      </c>
      <c r="T21" s="431" t="s">
        <v>184</v>
      </c>
      <c r="U21" s="431" t="s">
        <v>184</v>
      </c>
      <c r="V21" s="431" t="s">
        <v>184</v>
      </c>
      <c r="W21" s="432"/>
      <c r="X21" s="432"/>
      <c r="Y21" s="432"/>
    </row>
    <row r="22" spans="1:45" s="429" customFormat="1" ht="23.25" hidden="1" x14ac:dyDescent="0.5">
      <c r="C22" s="524"/>
      <c r="D22" s="545"/>
      <c r="E22" s="546" t="s">
        <v>20</v>
      </c>
      <c r="F22" s="433" t="s">
        <v>184</v>
      </c>
      <c r="G22" s="433" t="s">
        <v>184</v>
      </c>
      <c r="H22" s="433" t="s">
        <v>184</v>
      </c>
      <c r="I22" s="433" t="s">
        <v>184</v>
      </c>
      <c r="J22" s="433" t="s">
        <v>184</v>
      </c>
      <c r="K22" s="433" t="s">
        <v>184</v>
      </c>
      <c r="L22" s="433" t="s">
        <v>184</v>
      </c>
      <c r="M22" s="433" t="s">
        <v>184</v>
      </c>
      <c r="N22" s="433" t="s">
        <v>184</v>
      </c>
      <c r="O22" s="433" t="s">
        <v>184</v>
      </c>
      <c r="P22" s="433" t="s">
        <v>184</v>
      </c>
      <c r="Q22" s="433" t="s">
        <v>184</v>
      </c>
      <c r="R22" s="433" t="s">
        <v>184</v>
      </c>
      <c r="S22" s="433" t="s">
        <v>184</v>
      </c>
      <c r="T22" s="433" t="s">
        <v>184</v>
      </c>
      <c r="U22" s="433" t="s">
        <v>184</v>
      </c>
      <c r="V22" s="433" t="s">
        <v>184</v>
      </c>
      <c r="W22" s="432"/>
      <c r="X22" s="432"/>
      <c r="Y22" s="432"/>
    </row>
    <row r="23" spans="1:45" s="429" customFormat="1" ht="24" hidden="1" customHeight="1" x14ac:dyDescent="0.5">
      <c r="C23" s="434" t="s">
        <v>320</v>
      </c>
      <c r="D23" s="545"/>
      <c r="E23" s="547"/>
      <c r="F23" s="433" t="s">
        <v>184</v>
      </c>
      <c r="G23" s="433" t="s">
        <v>184</v>
      </c>
      <c r="H23" s="433" t="s">
        <v>184</v>
      </c>
      <c r="I23" s="433" t="s">
        <v>184</v>
      </c>
      <c r="J23" s="433" t="s">
        <v>184</v>
      </c>
      <c r="K23" s="433" t="s">
        <v>184</v>
      </c>
      <c r="L23" s="433" t="s">
        <v>184</v>
      </c>
      <c r="M23" s="433" t="s">
        <v>184</v>
      </c>
      <c r="N23" s="433" t="s">
        <v>184</v>
      </c>
      <c r="O23" s="433" t="s">
        <v>184</v>
      </c>
      <c r="P23" s="433" t="s">
        <v>184</v>
      </c>
      <c r="Q23" s="433" t="s">
        <v>184</v>
      </c>
      <c r="R23" s="433" t="s">
        <v>184</v>
      </c>
      <c r="S23" s="433" t="s">
        <v>184</v>
      </c>
      <c r="T23" s="433" t="s">
        <v>184</v>
      </c>
      <c r="U23" s="433" t="s">
        <v>184</v>
      </c>
      <c r="V23" s="433" t="s">
        <v>184</v>
      </c>
      <c r="X23" s="432"/>
      <c r="Y23" s="432"/>
    </row>
    <row r="24" spans="1:45" s="429" customFormat="1" ht="23.25" hidden="1" customHeight="1" x14ac:dyDescent="0.5">
      <c r="C24" s="435" t="s">
        <v>321</v>
      </c>
      <c r="D24" s="544" t="s">
        <v>166</v>
      </c>
      <c r="E24" s="430" t="s">
        <v>19</v>
      </c>
      <c r="F24" s="226">
        <f>F25</f>
        <v>0.57500000000000018</v>
      </c>
      <c r="G24" s="224">
        <f>H24+I24+J24</f>
        <v>0.57499999999999996</v>
      </c>
      <c r="H24" s="436">
        <f>[1]สงป302!D64</f>
        <v>0</v>
      </c>
      <c r="I24" s="436">
        <f>[1]สงป302!E64</f>
        <v>0</v>
      </c>
      <c r="J24" s="436">
        <f>[1]สงป302!F64</f>
        <v>0.57499999999999996</v>
      </c>
      <c r="K24" s="224">
        <f>L24+M24+N24</f>
        <v>0</v>
      </c>
      <c r="L24" s="220">
        <f>[1]สงป302!H64</f>
        <v>0</v>
      </c>
      <c r="M24" s="220">
        <f>[1]สงป302!I64</f>
        <v>0</v>
      </c>
      <c r="N24" s="220">
        <f>[1]สงป302!J64</f>
        <v>0</v>
      </c>
      <c r="O24" s="224">
        <f>P24+Q24+R24</f>
        <v>0</v>
      </c>
      <c r="P24" s="436">
        <f>[1]สงป302!L64</f>
        <v>0</v>
      </c>
      <c r="Q24" s="436">
        <f>[1]สงป302!M64</f>
        <v>0</v>
      </c>
      <c r="R24" s="436">
        <f>[1]สงป302!N64</f>
        <v>0</v>
      </c>
      <c r="S24" s="224">
        <f>T24+U24+V24</f>
        <v>0</v>
      </c>
      <c r="T24" s="220">
        <f>[1]สงป302!P64</f>
        <v>0</v>
      </c>
      <c r="U24" s="220">
        <f>[1]สงป302!Q64</f>
        <v>0</v>
      </c>
      <c r="V24" s="220">
        <f>[1]สงป302!R64</f>
        <v>0</v>
      </c>
      <c r="W24" s="432"/>
      <c r="X24" s="432"/>
      <c r="Y24" s="432"/>
    </row>
    <row r="25" spans="1:45" s="429" customFormat="1" ht="24" hidden="1" x14ac:dyDescent="0.55000000000000004">
      <c r="C25" s="437" t="s">
        <v>322</v>
      </c>
      <c r="D25" s="548"/>
      <c r="E25" s="438" t="s">
        <v>20</v>
      </c>
      <c r="F25" s="439">
        <f>SUM(F26:F161)</f>
        <v>0.57500000000000018</v>
      </c>
      <c r="G25" s="439">
        <f>SUM(G26:G161)</f>
        <v>0.57500000000000018</v>
      </c>
      <c r="H25" s="439">
        <f>SUM(H26:H161)</f>
        <v>0</v>
      </c>
      <c r="I25" s="439">
        <f>SUM(I26:I161)</f>
        <v>0</v>
      </c>
      <c r="J25" s="439">
        <f>SUM(J26:J161)</f>
        <v>0.57500000000000018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X25" s="432"/>
      <c r="Y25" s="432"/>
    </row>
    <row r="26" spans="1:45" s="47" customFormat="1" ht="23.25" hidden="1" x14ac:dyDescent="0.5">
      <c r="C26" s="523" t="s">
        <v>319</v>
      </c>
      <c r="D26" s="525" t="s">
        <v>181</v>
      </c>
      <c r="E26" s="211" t="s">
        <v>19</v>
      </c>
      <c r="F26" s="212" t="s">
        <v>323</v>
      </c>
      <c r="G26" s="212" t="s">
        <v>323</v>
      </c>
      <c r="H26" s="212" t="s">
        <v>323</v>
      </c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188"/>
      <c r="X26" s="47" t="str">
        <f>[1]สงป302!A120</f>
        <v xml:space="preserve">         1.20  เพาะชำกล้าไม้ทั่วไป จังหวัดกระบี่</v>
      </c>
      <c r="Y26" s="166" t="s">
        <v>176</v>
      </c>
      <c r="Z26" s="167">
        <f>AA26+AE26+AI26+AM26</f>
        <v>2.9000000000000001E-2</v>
      </c>
      <c r="AA26" s="168">
        <f>AB26+AC26+AD26</f>
        <v>4.3999999999999994E-3</v>
      </c>
      <c r="AB26" s="169">
        <f>[1]สงป302!D120</f>
        <v>1E-3</v>
      </c>
      <c r="AC26" s="169">
        <f>[1]สงป302!E120</f>
        <v>1E-3</v>
      </c>
      <c r="AD26" s="169">
        <f>[1]สงป302!F120</f>
        <v>2.3999999999999998E-3</v>
      </c>
      <c r="AE26" s="168">
        <f>AF26+AG26+AH26</f>
        <v>1.0200000000000001E-2</v>
      </c>
      <c r="AF26" s="170">
        <f>[1]สงป302!H120</f>
        <v>3.0000000000000001E-3</v>
      </c>
      <c r="AG26" s="170">
        <f>[1]สงป302!I120</f>
        <v>3.0000000000000001E-3</v>
      </c>
      <c r="AH26" s="170">
        <f>[1]สงป302!J120</f>
        <v>4.1999999999999997E-3</v>
      </c>
      <c r="AI26" s="168">
        <f>AJ26+AK26+AL26</f>
        <v>8.6999999999999994E-3</v>
      </c>
      <c r="AJ26" s="169">
        <f>[1]สงป302!L120</f>
        <v>3.0000000000000001E-3</v>
      </c>
      <c r="AK26" s="169">
        <f>[1]สงป302!M120</f>
        <v>3.0000000000000001E-3</v>
      </c>
      <c r="AL26" s="169">
        <f>[1]สงป302!N120</f>
        <v>2.7000000000000001E-3</v>
      </c>
      <c r="AM26" s="168">
        <f>AN26+AO26+AP26</f>
        <v>5.7000000000000002E-3</v>
      </c>
      <c r="AN26" s="170">
        <f>[1]สงป302!P120</f>
        <v>2E-3</v>
      </c>
      <c r="AO26" s="170">
        <f>[1]สงป302!Q120</f>
        <v>2E-3</v>
      </c>
      <c r="AP26" s="170">
        <f>[1]สงป302!R120</f>
        <v>1.6999999999999999E-3</v>
      </c>
      <c r="AQ26" s="161"/>
      <c r="AR26" s="161"/>
      <c r="AS26" s="161"/>
    </row>
    <row r="27" spans="1:45" s="47" customFormat="1" ht="23.25" hidden="1" x14ac:dyDescent="0.5">
      <c r="C27" s="524"/>
      <c r="D27" s="526"/>
      <c r="E27" s="527" t="s">
        <v>20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183"/>
      <c r="X27" s="47" t="str">
        <f>[1]สงป302!A121</f>
        <v xml:space="preserve">         1.21  เพาะชำกล้าไม้ทั่วไป จังหวัดนครศรีธรรมราช</v>
      </c>
      <c r="Y27" s="166" t="s">
        <v>177</v>
      </c>
      <c r="Z27" s="167">
        <f>AA27+AE27+AI27+AM27</f>
        <v>0.14499999999999999</v>
      </c>
      <c r="AA27" s="168">
        <f>AB27+AC27+AD27</f>
        <v>2.18E-2</v>
      </c>
      <c r="AB27" s="169">
        <f>[1]สงป302!D121</f>
        <v>7.0000000000000001E-3</v>
      </c>
      <c r="AC27" s="169">
        <f>[1]สงป302!E121</f>
        <v>7.0000000000000001E-3</v>
      </c>
      <c r="AD27" s="169">
        <f>[1]สงป302!F121</f>
        <v>7.7999999999999996E-3</v>
      </c>
      <c r="AE27" s="168">
        <f>AF27+AG27+AH27</f>
        <v>5.0799999999999998E-2</v>
      </c>
      <c r="AF27" s="170">
        <f>[1]สงป302!H121</f>
        <v>1.7000000000000001E-2</v>
      </c>
      <c r="AG27" s="170">
        <f>[1]สงป302!I121</f>
        <v>1.7000000000000001E-2</v>
      </c>
      <c r="AH27" s="170">
        <f>[1]สงป302!J121</f>
        <v>1.6799999999999999E-2</v>
      </c>
      <c r="AI27" s="168">
        <f>AJ27+AK27+AL27</f>
        <v>4.3499999999999997E-2</v>
      </c>
      <c r="AJ27" s="169">
        <f>[1]สงป302!L121</f>
        <v>1.4999999999999999E-2</v>
      </c>
      <c r="AK27" s="169">
        <f>[1]สงป302!M121</f>
        <v>1.4999999999999999E-2</v>
      </c>
      <c r="AL27" s="169">
        <f>[1]สงป302!N121</f>
        <v>1.35E-2</v>
      </c>
      <c r="AM27" s="168">
        <f>AN27+AO27+AP27</f>
        <v>2.8900000000000002E-2</v>
      </c>
      <c r="AN27" s="170">
        <f>[1]สงป302!P121</f>
        <v>0.01</v>
      </c>
      <c r="AO27" s="170">
        <f>[1]สงป302!Q121</f>
        <v>0.01</v>
      </c>
      <c r="AP27" s="170">
        <f>[1]สงป302!R121</f>
        <v>8.8999999999999999E-3</v>
      </c>
      <c r="AQ27" s="161"/>
      <c r="AR27" s="161"/>
      <c r="AS27" s="161"/>
    </row>
    <row r="28" spans="1:45" s="47" customFormat="1" ht="24" hidden="1" x14ac:dyDescent="0.55000000000000004">
      <c r="A28" s="47">
        <v>2.9</v>
      </c>
      <c r="B28" s="218">
        <f>(F29/A28)*1000000</f>
        <v>8620.689655172413</v>
      </c>
      <c r="C28" s="217" t="s">
        <v>324</v>
      </c>
      <c r="D28" s="526"/>
      <c r="E28" s="528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188"/>
      <c r="X28" s="47" t="str">
        <f>[1]สงป302!A122</f>
        <v xml:space="preserve">         1.22  เพาะชำกล้าไม้ทั่วไป จังหวัดสงขลา</v>
      </c>
      <c r="Y28" s="166" t="s">
        <v>179</v>
      </c>
      <c r="Z28" s="167">
        <f>AA28+AE28+AI28+AM28</f>
        <v>8.6999999999999994E-2</v>
      </c>
      <c r="AA28" s="168">
        <f>AB28+AC28+AD28</f>
        <v>1.3100000000000001E-2</v>
      </c>
      <c r="AB28" s="169">
        <f>[1]สงป302!D122</f>
        <v>4.0000000000000001E-3</v>
      </c>
      <c r="AC28" s="169">
        <f>[1]สงป302!E122</f>
        <v>4.0000000000000001E-3</v>
      </c>
      <c r="AD28" s="169">
        <f>[1]สงป302!F122</f>
        <v>5.1000000000000004E-3</v>
      </c>
      <c r="AE28" s="168">
        <f>AF28+AG28+AH28</f>
        <v>3.0499999999999999E-2</v>
      </c>
      <c r="AF28" s="170">
        <f>[1]สงป302!H122</f>
        <v>0.01</v>
      </c>
      <c r="AG28" s="170">
        <f>[1]สงป302!I122</f>
        <v>0.01</v>
      </c>
      <c r="AH28" s="170">
        <f>[1]สงป302!J122</f>
        <v>1.0500000000000001E-2</v>
      </c>
      <c r="AI28" s="168">
        <f>AJ28+AK28+AL28</f>
        <v>2.6099999999999998E-2</v>
      </c>
      <c r="AJ28" s="169">
        <f>[1]สงป302!L122</f>
        <v>8.9999999999999993E-3</v>
      </c>
      <c r="AK28" s="169">
        <f>[1]สงป302!M122</f>
        <v>8.9999999999999993E-3</v>
      </c>
      <c r="AL28" s="169">
        <f>[1]สงป302!N122</f>
        <v>8.0999999999999996E-3</v>
      </c>
      <c r="AM28" s="168">
        <f>AN28+AO28+AP28</f>
        <v>1.7299999999999999E-2</v>
      </c>
      <c r="AN28" s="170">
        <f>[1]สงป302!P122</f>
        <v>6.0000000000000001E-3</v>
      </c>
      <c r="AO28" s="170">
        <f>[1]สงป302!Q122</f>
        <v>6.0000000000000001E-3</v>
      </c>
      <c r="AP28" s="170">
        <f>[1]สงป302!R122</f>
        <v>5.3E-3</v>
      </c>
      <c r="AQ28" s="161"/>
      <c r="AR28" s="161"/>
      <c r="AS28" s="161"/>
    </row>
    <row r="29" spans="1:45" s="47" customFormat="1" ht="24" hidden="1" x14ac:dyDescent="0.55000000000000004">
      <c r="A29" s="217" t="str">
        <f>"[ "  &amp;B28&amp;" กล้า  ]"</f>
        <v>[ 8620.68965517241 กล้า  ]</v>
      </c>
      <c r="C29" s="441" t="s">
        <v>325</v>
      </c>
      <c r="D29" s="525" t="s">
        <v>166</v>
      </c>
      <c r="E29" s="211" t="s">
        <v>19</v>
      </c>
      <c r="F29" s="226">
        <v>2.5000000000000001E-2</v>
      </c>
      <c r="G29" s="224">
        <v>2.5000000000000001E-2</v>
      </c>
      <c r="H29" s="436">
        <v>0</v>
      </c>
      <c r="I29" s="436">
        <v>0</v>
      </c>
      <c r="J29" s="436">
        <v>2.5000000000000001E-2</v>
      </c>
      <c r="K29" s="224">
        <v>0</v>
      </c>
      <c r="L29" s="220">
        <v>0</v>
      </c>
      <c r="M29" s="220">
        <v>0</v>
      </c>
      <c r="N29" s="220">
        <v>0</v>
      </c>
      <c r="O29" s="224">
        <v>0</v>
      </c>
      <c r="P29" s="436">
        <v>0</v>
      </c>
      <c r="Q29" s="436">
        <v>0</v>
      </c>
      <c r="R29" s="436">
        <v>0</v>
      </c>
      <c r="S29" s="224">
        <v>0</v>
      </c>
      <c r="T29" s="220">
        <v>0</v>
      </c>
      <c r="U29" s="220">
        <v>0</v>
      </c>
      <c r="V29" s="220">
        <v>0</v>
      </c>
      <c r="W29" s="188"/>
      <c r="X29" s="47" t="str">
        <f>[1]สงป302!A123</f>
        <v xml:space="preserve">         1.23  เพาะชำกล้าไม้ทั่วไป จังหวัดนราธิวาส</v>
      </c>
      <c r="Y29" s="166" t="s">
        <v>180</v>
      </c>
      <c r="Z29" s="167">
        <f>AA29+AE29+AI29+AM29</f>
        <v>5.7999999999999996E-2</v>
      </c>
      <c r="AA29" s="168">
        <f>AB29+AC29+AD29</f>
        <v>8.6999999999999994E-3</v>
      </c>
      <c r="AB29" s="169">
        <f>[1]สงป302!D123</f>
        <v>3.0000000000000001E-3</v>
      </c>
      <c r="AC29" s="169">
        <f>[1]สงป302!E123</f>
        <v>3.0000000000000001E-3</v>
      </c>
      <c r="AD29" s="169">
        <f>[1]สงป302!F123</f>
        <v>2.7000000000000001E-3</v>
      </c>
      <c r="AE29" s="168">
        <f>AF29+AG29+AH29</f>
        <v>2.0299999999999999E-2</v>
      </c>
      <c r="AF29" s="170">
        <f>[1]สงป302!H123</f>
        <v>7.0000000000000001E-3</v>
      </c>
      <c r="AG29" s="170">
        <f>[1]สงป302!I123</f>
        <v>7.0000000000000001E-3</v>
      </c>
      <c r="AH29" s="170">
        <f>[1]สงป302!J123</f>
        <v>6.3E-3</v>
      </c>
      <c r="AI29" s="168">
        <f>AJ29+AK29+AL29</f>
        <v>1.7399999999999999E-2</v>
      </c>
      <c r="AJ29" s="169">
        <f>[1]สงป302!L123</f>
        <v>6.0000000000000001E-3</v>
      </c>
      <c r="AK29" s="169">
        <f>[1]สงป302!M123</f>
        <v>6.0000000000000001E-3</v>
      </c>
      <c r="AL29" s="169">
        <f>[1]สงป302!N123</f>
        <v>5.4000000000000003E-3</v>
      </c>
      <c r="AM29" s="168">
        <f>AN29+AO29+AP29</f>
        <v>1.1599999999999999E-2</v>
      </c>
      <c r="AN29" s="170">
        <f>[1]สงป302!P123</f>
        <v>4.0000000000000001E-3</v>
      </c>
      <c r="AO29" s="170">
        <f>[1]สงป302!Q123</f>
        <v>4.0000000000000001E-3</v>
      </c>
      <c r="AP29" s="170">
        <f>[1]สงป302!R123</f>
        <v>3.5999999999999999E-3</v>
      </c>
      <c r="AQ29" s="161"/>
      <c r="AR29" s="161"/>
      <c r="AS29" s="161"/>
    </row>
    <row r="30" spans="1:45" s="47" customFormat="1" ht="24" hidden="1" x14ac:dyDescent="0.55000000000000004">
      <c r="B30" s="218">
        <f>(F31/2.9)*1000000</f>
        <v>0</v>
      </c>
      <c r="C30" s="217" t="s">
        <v>326</v>
      </c>
      <c r="D30" s="529"/>
      <c r="E30" s="219" t="s">
        <v>20</v>
      </c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188"/>
      <c r="Y30" s="214"/>
      <c r="Z30" s="215">
        <f t="shared" ref="Z30:AP30" si="7">SUM(Z1:Z29)</f>
        <v>2.7839999999999998</v>
      </c>
      <c r="AA30" s="215">
        <f t="shared" si="7"/>
        <v>0.41759999999999986</v>
      </c>
      <c r="AB30" s="215">
        <f t="shared" si="7"/>
        <v>0.13600000000000001</v>
      </c>
      <c r="AC30" s="215">
        <f t="shared" si="7"/>
        <v>0.13600000000000001</v>
      </c>
      <c r="AD30" s="215">
        <f t="shared" si="7"/>
        <v>0.14560000000000001</v>
      </c>
      <c r="AE30" s="215">
        <f t="shared" si="7"/>
        <v>0.97439999999999949</v>
      </c>
      <c r="AF30" s="215">
        <f t="shared" si="7"/>
        <v>0.32600000000000007</v>
      </c>
      <c r="AG30" s="215">
        <f t="shared" si="7"/>
        <v>0.31000000000000005</v>
      </c>
      <c r="AH30" s="215">
        <f t="shared" si="7"/>
        <v>0.33839999999999981</v>
      </c>
      <c r="AI30" s="215">
        <f t="shared" si="7"/>
        <v>0.83519999999999994</v>
      </c>
      <c r="AJ30" s="215">
        <f t="shared" si="7"/>
        <v>0.28500000000000014</v>
      </c>
      <c r="AK30" s="215">
        <f t="shared" si="7"/>
        <v>0.27100000000000013</v>
      </c>
      <c r="AL30" s="215">
        <f t="shared" si="7"/>
        <v>0.27920000000000006</v>
      </c>
      <c r="AM30" s="215">
        <f t="shared" si="7"/>
        <v>0.55679999999999996</v>
      </c>
      <c r="AN30" s="215">
        <f t="shared" si="7"/>
        <v>0.19200000000000003</v>
      </c>
      <c r="AO30" s="215">
        <f t="shared" si="7"/>
        <v>0.18300000000000002</v>
      </c>
      <c r="AP30" s="215">
        <f t="shared" si="7"/>
        <v>0.1818000000000001</v>
      </c>
      <c r="AQ30" s="161"/>
      <c r="AR30" s="161"/>
      <c r="AS30" s="161"/>
    </row>
    <row r="31" spans="1:45" s="47" customFormat="1" ht="23.25" hidden="1" x14ac:dyDescent="0.5">
      <c r="B31" s="218" t="e">
        <f>(F32/2.9)*1000000</f>
        <v>#VALUE!</v>
      </c>
      <c r="C31" s="222" t="s">
        <v>183</v>
      </c>
      <c r="D31" s="530" t="s">
        <v>184</v>
      </c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2"/>
      <c r="W31" s="210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</row>
    <row r="32" spans="1:45" s="47" customFormat="1" ht="23.25" hidden="1" x14ac:dyDescent="0.5">
      <c r="B32" s="218">
        <f>(F33/2.9)*1000000</f>
        <v>0</v>
      </c>
      <c r="C32" s="523">
        <v>0</v>
      </c>
      <c r="D32" s="525" t="s">
        <v>181</v>
      </c>
      <c r="E32" s="211" t="s">
        <v>19</v>
      </c>
      <c r="F32" s="212" t="s">
        <v>182</v>
      </c>
      <c r="G32" s="212" t="s">
        <v>182</v>
      </c>
      <c r="H32" s="212" t="s">
        <v>182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</row>
    <row r="33" spans="1:45" s="47" customFormat="1" ht="23.25" hidden="1" x14ac:dyDescent="0.5">
      <c r="B33" s="218">
        <f>(F34/2.9)*1000000</f>
        <v>0</v>
      </c>
      <c r="C33" s="524"/>
      <c r="D33" s="526"/>
      <c r="E33" s="527" t="s">
        <v>20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</row>
    <row r="34" spans="1:45" s="47" customFormat="1" ht="24" hidden="1" x14ac:dyDescent="0.55000000000000004">
      <c r="A34" s="47">
        <f>A28</f>
        <v>2.9</v>
      </c>
      <c r="B34" s="218">
        <f>(F35/A34)*1000000</f>
        <v>0</v>
      </c>
      <c r="C34" s="223">
        <v>0</v>
      </c>
      <c r="D34" s="526"/>
      <c r="E34" s="528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</row>
    <row r="35" spans="1:45" s="47" customFormat="1" ht="24" hidden="1" x14ac:dyDescent="0.55000000000000004">
      <c r="A35" s="217" t="str">
        <f>"[ "  &amp;B34&amp;" กล้า  ]"</f>
        <v>[ 0 กล้า  ]</v>
      </c>
      <c r="B35" s="218"/>
      <c r="C35" s="217">
        <v>0</v>
      </c>
      <c r="D35" s="525" t="s">
        <v>166</v>
      </c>
      <c r="E35" s="211" t="s">
        <v>19</v>
      </c>
      <c r="F35" s="226"/>
      <c r="G35" s="224"/>
      <c r="H35" s="436">
        <v>0</v>
      </c>
      <c r="I35" s="436">
        <v>0</v>
      </c>
      <c r="J35" s="436"/>
      <c r="K35" s="224">
        <v>0</v>
      </c>
      <c r="L35" s="220">
        <v>0</v>
      </c>
      <c r="M35" s="220">
        <v>0</v>
      </c>
      <c r="N35" s="220">
        <v>0</v>
      </c>
      <c r="O35" s="224">
        <v>0</v>
      </c>
      <c r="P35" s="436">
        <v>0</v>
      </c>
      <c r="Q35" s="436">
        <v>0</v>
      </c>
      <c r="R35" s="436">
        <v>0</v>
      </c>
      <c r="S35" s="224">
        <v>0</v>
      </c>
      <c r="T35" s="220">
        <v>0</v>
      </c>
      <c r="U35" s="220">
        <v>0</v>
      </c>
      <c r="V35" s="220">
        <v>0</v>
      </c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</row>
    <row r="36" spans="1:45" s="47" customFormat="1" ht="24" hidden="1" x14ac:dyDescent="0.55000000000000004">
      <c r="B36" s="218">
        <f>(F37/2.9)*1000000</f>
        <v>0</v>
      </c>
      <c r="C36" s="217">
        <v>0</v>
      </c>
      <c r="D36" s="529"/>
      <c r="E36" s="219" t="s">
        <v>20</v>
      </c>
      <c r="F36" s="220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</row>
    <row r="37" spans="1:45" ht="21.95" hidden="1" customHeight="1" x14ac:dyDescent="0.5">
      <c r="B37" s="218" t="e">
        <f>(F38/2.9)*1000000</f>
        <v>#VALUE!</v>
      </c>
      <c r="C37" s="222" t="s">
        <v>183</v>
      </c>
      <c r="D37" s="530" t="s">
        <v>184</v>
      </c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2"/>
      <c r="AA37" s="161"/>
      <c r="AB37" s="161"/>
      <c r="AE37" s="161"/>
      <c r="AI37" s="161"/>
      <c r="AM37" s="161"/>
    </row>
    <row r="38" spans="1:45" ht="21.95" hidden="1" customHeight="1" x14ac:dyDescent="0.5">
      <c r="B38" s="218">
        <f>(F39/2.9)*1000000</f>
        <v>0</v>
      </c>
      <c r="C38" s="523" t="s">
        <v>319</v>
      </c>
      <c r="D38" s="525" t="s">
        <v>181</v>
      </c>
      <c r="E38" s="211" t="s">
        <v>19</v>
      </c>
      <c r="F38" s="212" t="s">
        <v>323</v>
      </c>
      <c r="G38" s="212" t="s">
        <v>323</v>
      </c>
      <c r="H38" s="212" t="s">
        <v>323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AA38" s="161"/>
      <c r="AB38" s="161"/>
      <c r="AE38" s="161"/>
      <c r="AI38" s="161"/>
      <c r="AM38" s="161"/>
    </row>
    <row r="39" spans="1:45" ht="21.95" hidden="1" customHeight="1" x14ac:dyDescent="0.5">
      <c r="B39" s="218">
        <f>(F40/2.9)*1000000</f>
        <v>0</v>
      </c>
      <c r="C39" s="524"/>
      <c r="D39" s="526"/>
      <c r="E39" s="527" t="s">
        <v>20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AA39" s="161"/>
      <c r="AB39" s="228"/>
      <c r="AC39" s="228"/>
      <c r="AD39" s="228"/>
      <c r="AE39" s="161"/>
      <c r="AF39" s="228"/>
      <c r="AG39" s="228"/>
      <c r="AH39" s="228"/>
      <c r="AI39" s="161"/>
      <c r="AJ39" s="228"/>
      <c r="AK39" s="228"/>
      <c r="AL39" s="228"/>
      <c r="AM39" s="161"/>
      <c r="AN39" s="228"/>
      <c r="AO39" s="228"/>
      <c r="AP39" s="228"/>
    </row>
    <row r="40" spans="1:45" ht="21.95" hidden="1" customHeight="1" x14ac:dyDescent="0.55000000000000004">
      <c r="A40" s="47">
        <f>A34</f>
        <v>2.9</v>
      </c>
      <c r="B40" s="218">
        <f>(F41/A40)*1000000</f>
        <v>8620.689655172413</v>
      </c>
      <c r="C40" s="217" t="s">
        <v>324</v>
      </c>
      <c r="D40" s="526"/>
      <c r="E40" s="528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AA40" s="161"/>
      <c r="AB40" s="228"/>
      <c r="AC40" s="228"/>
      <c r="AD40" s="228"/>
      <c r="AE40" s="161"/>
      <c r="AF40" s="228"/>
      <c r="AG40" s="228"/>
      <c r="AH40" s="228"/>
      <c r="AI40" s="161"/>
      <c r="AJ40" s="228"/>
      <c r="AK40" s="228"/>
      <c r="AL40" s="228"/>
      <c r="AM40" s="161"/>
      <c r="AN40" s="228"/>
      <c r="AO40" s="228"/>
      <c r="AP40" s="228"/>
    </row>
    <row r="41" spans="1:45" ht="21.95" hidden="1" customHeight="1" x14ac:dyDescent="0.55000000000000004">
      <c r="A41" s="217" t="str">
        <f>"[ "  &amp;B40&amp;" กล้า  ]"</f>
        <v>[ 8620.68965517241 กล้า  ]</v>
      </c>
      <c r="B41" s="218"/>
      <c r="C41" s="442" t="s">
        <v>327</v>
      </c>
      <c r="D41" s="525" t="s">
        <v>166</v>
      </c>
      <c r="E41" s="211" t="s">
        <v>19</v>
      </c>
      <c r="F41" s="226">
        <v>2.5000000000000001E-2</v>
      </c>
      <c r="G41" s="224">
        <v>2.5000000000000001E-2</v>
      </c>
      <c r="H41" s="436">
        <v>0</v>
      </c>
      <c r="I41" s="436">
        <v>0</v>
      </c>
      <c r="J41" s="436">
        <v>2.5000000000000001E-2</v>
      </c>
      <c r="K41" s="224">
        <v>0</v>
      </c>
      <c r="L41" s="220">
        <v>0</v>
      </c>
      <c r="M41" s="220">
        <v>0</v>
      </c>
      <c r="N41" s="220">
        <v>0</v>
      </c>
      <c r="O41" s="224">
        <v>0</v>
      </c>
      <c r="P41" s="436">
        <v>0</v>
      </c>
      <c r="Q41" s="436">
        <v>0</v>
      </c>
      <c r="R41" s="436">
        <v>0</v>
      </c>
      <c r="S41" s="224">
        <v>0</v>
      </c>
      <c r="T41" s="220">
        <v>0</v>
      </c>
      <c r="U41" s="220">
        <v>0</v>
      </c>
      <c r="V41" s="220">
        <v>0</v>
      </c>
      <c r="AA41" s="161"/>
      <c r="AB41" s="161"/>
      <c r="AE41" s="161"/>
      <c r="AI41" s="161"/>
      <c r="AM41" s="161"/>
    </row>
    <row r="42" spans="1:45" ht="21.95" hidden="1" customHeight="1" x14ac:dyDescent="0.55000000000000004">
      <c r="B42" s="218">
        <f>(F43/2.9)*1000000</f>
        <v>0</v>
      </c>
      <c r="C42" s="217" t="s">
        <v>328</v>
      </c>
      <c r="D42" s="529"/>
      <c r="E42" s="219" t="s">
        <v>20</v>
      </c>
      <c r="F42" s="220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AQ42" s="228"/>
    </row>
    <row r="43" spans="1:45" ht="21.95" hidden="1" customHeight="1" x14ac:dyDescent="0.5">
      <c r="B43" s="218" t="e">
        <f>(F44/2.9)*1000000</f>
        <v>#VALUE!</v>
      </c>
      <c r="C43" s="222" t="s">
        <v>183</v>
      </c>
      <c r="D43" s="530" t="s">
        <v>184</v>
      </c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2"/>
      <c r="AQ43" s="228"/>
    </row>
    <row r="44" spans="1:45" ht="21.95" hidden="1" customHeight="1" x14ac:dyDescent="0.5">
      <c r="B44" s="218">
        <f>(F45/2.9)*1000000</f>
        <v>0</v>
      </c>
      <c r="C44" s="523" t="s">
        <v>319</v>
      </c>
      <c r="D44" s="525" t="s">
        <v>181</v>
      </c>
      <c r="E44" s="211" t="s">
        <v>19</v>
      </c>
      <c r="F44" s="212" t="s">
        <v>323</v>
      </c>
      <c r="G44" s="212" t="s">
        <v>323</v>
      </c>
      <c r="H44" s="212" t="s">
        <v>323</v>
      </c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AR44" s="228"/>
    </row>
    <row r="45" spans="1:45" ht="21.95" hidden="1" customHeight="1" x14ac:dyDescent="0.5">
      <c r="B45" s="218">
        <f>(F46/2.9)*1000000</f>
        <v>0</v>
      </c>
      <c r="C45" s="524"/>
      <c r="D45" s="526"/>
      <c r="E45" s="527" t="s">
        <v>20</v>
      </c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AR45" s="228"/>
    </row>
    <row r="46" spans="1:45" s="228" customFormat="1" ht="21.95" hidden="1" customHeight="1" x14ac:dyDescent="0.55000000000000004">
      <c r="A46" s="47">
        <f>A40</f>
        <v>2.9</v>
      </c>
      <c r="B46" s="218">
        <f>(F47/A46)*1000000</f>
        <v>8620.689655172413</v>
      </c>
      <c r="C46" s="229" t="s">
        <v>324</v>
      </c>
      <c r="D46" s="526"/>
      <c r="E46" s="528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161"/>
      <c r="X46" s="161"/>
      <c r="Y46" s="161"/>
      <c r="Z46" s="161"/>
      <c r="AA46" s="164"/>
      <c r="AB46" s="165"/>
      <c r="AC46" s="161"/>
      <c r="AD46" s="161"/>
      <c r="AE46" s="164"/>
      <c r="AF46" s="161"/>
      <c r="AG46" s="161"/>
      <c r="AH46" s="161"/>
      <c r="AI46" s="164"/>
      <c r="AJ46" s="161"/>
      <c r="AK46" s="161"/>
      <c r="AL46" s="161"/>
      <c r="AM46" s="164"/>
      <c r="AN46" s="161"/>
      <c r="AO46" s="161"/>
      <c r="AP46" s="161"/>
      <c r="AQ46" s="161"/>
      <c r="AR46" s="161"/>
    </row>
    <row r="47" spans="1:45" s="228" customFormat="1" ht="21.95" hidden="1" customHeight="1" x14ac:dyDescent="0.55000000000000004">
      <c r="A47" s="217" t="str">
        <f>"[ "  &amp;B46&amp;" กล้า  ]"</f>
        <v>[ 8620.68965517241 กล้า  ]</v>
      </c>
      <c r="B47" s="218"/>
      <c r="C47" s="442" t="s">
        <v>329</v>
      </c>
      <c r="D47" s="525" t="s">
        <v>166</v>
      </c>
      <c r="E47" s="211" t="s">
        <v>19</v>
      </c>
      <c r="F47" s="226">
        <v>2.5000000000000001E-2</v>
      </c>
      <c r="G47" s="224">
        <v>2.5000000000000001E-2</v>
      </c>
      <c r="H47" s="436">
        <v>0</v>
      </c>
      <c r="I47" s="436">
        <v>0</v>
      </c>
      <c r="J47" s="436">
        <v>2.5000000000000001E-2</v>
      </c>
      <c r="K47" s="224">
        <v>0</v>
      </c>
      <c r="L47" s="220">
        <v>0</v>
      </c>
      <c r="M47" s="220">
        <v>0</v>
      </c>
      <c r="N47" s="220">
        <v>0</v>
      </c>
      <c r="O47" s="224">
        <v>0</v>
      </c>
      <c r="P47" s="436">
        <v>0</v>
      </c>
      <c r="Q47" s="436">
        <v>0</v>
      </c>
      <c r="R47" s="436">
        <v>0</v>
      </c>
      <c r="S47" s="224">
        <v>0</v>
      </c>
      <c r="T47" s="220">
        <v>0</v>
      </c>
      <c r="U47" s="220">
        <v>0</v>
      </c>
      <c r="V47" s="220">
        <v>0</v>
      </c>
      <c r="W47" s="161"/>
      <c r="X47" s="161"/>
      <c r="Y47" s="161"/>
      <c r="Z47" s="161"/>
      <c r="AA47" s="164"/>
      <c r="AB47" s="165"/>
      <c r="AC47" s="161"/>
      <c r="AD47" s="161"/>
      <c r="AE47" s="164"/>
      <c r="AF47" s="161"/>
      <c r="AG47" s="161"/>
      <c r="AH47" s="161"/>
      <c r="AI47" s="164"/>
      <c r="AJ47" s="161"/>
      <c r="AK47" s="161"/>
      <c r="AL47" s="161"/>
      <c r="AM47" s="164"/>
      <c r="AN47" s="161"/>
      <c r="AO47" s="161"/>
      <c r="AP47" s="161"/>
      <c r="AQ47" s="161"/>
      <c r="AR47" s="161"/>
    </row>
    <row r="48" spans="1:45" ht="21.95" hidden="1" customHeight="1" x14ac:dyDescent="0.55000000000000004">
      <c r="B48" s="218">
        <f>(F49/2.9)*1000000</f>
        <v>0</v>
      </c>
      <c r="C48" s="217" t="s">
        <v>330</v>
      </c>
      <c r="D48" s="529"/>
      <c r="E48" s="219" t="s">
        <v>20</v>
      </c>
      <c r="F48" s="220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</row>
    <row r="49" spans="1:22" ht="21.95" hidden="1" customHeight="1" x14ac:dyDescent="0.5">
      <c r="B49" s="218" t="e">
        <f>(F50/2.9)*1000000</f>
        <v>#VALUE!</v>
      </c>
      <c r="C49" s="222" t="s">
        <v>183</v>
      </c>
      <c r="D49" s="530" t="s">
        <v>184</v>
      </c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2"/>
    </row>
    <row r="50" spans="1:22" ht="21.95" hidden="1" customHeight="1" x14ac:dyDescent="0.5">
      <c r="B50" s="218">
        <f>(F51/2.9)*1000000</f>
        <v>0</v>
      </c>
      <c r="C50" s="523" t="s">
        <v>319</v>
      </c>
      <c r="D50" s="525" t="s">
        <v>181</v>
      </c>
      <c r="E50" s="211" t="s">
        <v>19</v>
      </c>
      <c r="F50" s="212" t="s">
        <v>323</v>
      </c>
      <c r="G50" s="212" t="s">
        <v>323</v>
      </c>
      <c r="H50" s="212" t="s">
        <v>323</v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2" ht="21.95" hidden="1" customHeight="1" x14ac:dyDescent="0.5">
      <c r="B51" s="218">
        <f>(F52/2.9)*1000000</f>
        <v>0</v>
      </c>
      <c r="C51" s="524"/>
      <c r="D51" s="526"/>
      <c r="E51" s="527" t="s">
        <v>20</v>
      </c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</row>
    <row r="52" spans="1:22" ht="21.95" hidden="1" customHeight="1" x14ac:dyDescent="0.55000000000000004">
      <c r="A52" s="47">
        <f>A46</f>
        <v>2.9</v>
      </c>
      <c r="B52" s="218">
        <f>(F53/A52)*1000000</f>
        <v>8620.689655172413</v>
      </c>
      <c r="C52" s="223" t="s">
        <v>324</v>
      </c>
      <c r="D52" s="526"/>
      <c r="E52" s="528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</row>
    <row r="53" spans="1:22" ht="21.95" hidden="1" customHeight="1" x14ac:dyDescent="0.55000000000000004">
      <c r="A53" s="217" t="str">
        <f>"[ "  &amp;B52&amp;" กล้า  ]"</f>
        <v>[ 8620.68965517241 กล้า  ]</v>
      </c>
      <c r="B53" s="218"/>
      <c r="C53" s="442" t="s">
        <v>331</v>
      </c>
      <c r="D53" s="525" t="s">
        <v>166</v>
      </c>
      <c r="E53" s="211" t="s">
        <v>19</v>
      </c>
      <c r="F53" s="226">
        <v>2.5000000000000001E-2</v>
      </c>
      <c r="G53" s="224">
        <v>2.5000000000000001E-2</v>
      </c>
      <c r="H53" s="436">
        <v>0</v>
      </c>
      <c r="I53" s="436">
        <v>0</v>
      </c>
      <c r="J53" s="436">
        <v>2.5000000000000001E-2</v>
      </c>
      <c r="K53" s="224">
        <v>0</v>
      </c>
      <c r="L53" s="220">
        <v>0</v>
      </c>
      <c r="M53" s="220">
        <v>0</v>
      </c>
      <c r="N53" s="220">
        <v>0</v>
      </c>
      <c r="O53" s="224">
        <v>0</v>
      </c>
      <c r="P53" s="436">
        <v>0</v>
      </c>
      <c r="Q53" s="436">
        <v>0</v>
      </c>
      <c r="R53" s="436">
        <v>0</v>
      </c>
      <c r="S53" s="224">
        <v>0</v>
      </c>
      <c r="T53" s="220">
        <v>0</v>
      </c>
      <c r="U53" s="220">
        <v>0</v>
      </c>
      <c r="V53" s="220">
        <v>0</v>
      </c>
    </row>
    <row r="54" spans="1:22" ht="21.95" hidden="1" customHeight="1" x14ac:dyDescent="0.55000000000000004">
      <c r="B54" s="218">
        <f>(F55/2.9)*1000000</f>
        <v>0</v>
      </c>
      <c r="C54" s="217" t="s">
        <v>332</v>
      </c>
      <c r="D54" s="529"/>
      <c r="E54" s="219" t="s">
        <v>20</v>
      </c>
      <c r="F54" s="220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</row>
    <row r="55" spans="1:22" ht="21.95" hidden="1" customHeight="1" x14ac:dyDescent="0.5">
      <c r="B55" s="218" t="e">
        <f>(F56/2.9)*1000000</f>
        <v>#VALUE!</v>
      </c>
      <c r="C55" s="222" t="s">
        <v>183</v>
      </c>
      <c r="D55" s="530" t="s">
        <v>184</v>
      </c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2"/>
    </row>
    <row r="56" spans="1:22" ht="21.95" hidden="1" customHeight="1" x14ac:dyDescent="0.5">
      <c r="B56" s="218">
        <f>(F57/2.9)*1000000</f>
        <v>0</v>
      </c>
      <c r="C56" s="523" t="s">
        <v>319</v>
      </c>
      <c r="D56" s="525" t="s">
        <v>181</v>
      </c>
      <c r="E56" s="211" t="s">
        <v>19</v>
      </c>
      <c r="F56" s="212" t="s">
        <v>323</v>
      </c>
      <c r="G56" s="212" t="s">
        <v>323</v>
      </c>
      <c r="H56" s="212" t="s">
        <v>323</v>
      </c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</row>
    <row r="57" spans="1:22" ht="21.95" hidden="1" customHeight="1" x14ac:dyDescent="0.5">
      <c r="B57" s="218">
        <f>(F58/2.9)*1000000</f>
        <v>0</v>
      </c>
      <c r="C57" s="524"/>
      <c r="D57" s="526"/>
      <c r="E57" s="527" t="s">
        <v>20</v>
      </c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</row>
    <row r="58" spans="1:22" ht="21.95" hidden="1" customHeight="1" x14ac:dyDescent="0.55000000000000004">
      <c r="A58" s="47">
        <f>A52</f>
        <v>2.9</v>
      </c>
      <c r="B58" s="218">
        <f>(F59/A58)*1000000</f>
        <v>8620.689655172413</v>
      </c>
      <c r="C58" s="217" t="s">
        <v>324</v>
      </c>
      <c r="D58" s="526"/>
      <c r="E58" s="528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</row>
    <row r="59" spans="1:22" ht="21.95" hidden="1" customHeight="1" x14ac:dyDescent="0.55000000000000004">
      <c r="A59" s="217" t="str">
        <f>"[ "  &amp;B58&amp;" กล้า  ]"</f>
        <v>[ 8620.68965517241 กล้า  ]</v>
      </c>
      <c r="B59" s="218"/>
      <c r="C59" s="442" t="s">
        <v>333</v>
      </c>
      <c r="D59" s="525" t="s">
        <v>166</v>
      </c>
      <c r="E59" s="211" t="s">
        <v>19</v>
      </c>
      <c r="F59" s="226">
        <v>2.5000000000000001E-2</v>
      </c>
      <c r="G59" s="224">
        <v>2.5000000000000001E-2</v>
      </c>
      <c r="H59" s="436">
        <v>0</v>
      </c>
      <c r="I59" s="436">
        <v>0</v>
      </c>
      <c r="J59" s="436">
        <v>2.5000000000000001E-2</v>
      </c>
      <c r="K59" s="224">
        <v>0</v>
      </c>
      <c r="L59" s="220">
        <v>0</v>
      </c>
      <c r="M59" s="220">
        <v>0</v>
      </c>
      <c r="N59" s="220">
        <v>0</v>
      </c>
      <c r="O59" s="224">
        <v>0</v>
      </c>
      <c r="P59" s="436">
        <v>0</v>
      </c>
      <c r="Q59" s="436">
        <v>0</v>
      </c>
      <c r="R59" s="436">
        <v>0</v>
      </c>
      <c r="S59" s="224">
        <v>0</v>
      </c>
      <c r="T59" s="220">
        <v>0</v>
      </c>
      <c r="U59" s="220">
        <v>0</v>
      </c>
      <c r="V59" s="220">
        <v>0</v>
      </c>
    </row>
    <row r="60" spans="1:22" ht="21.95" hidden="1" customHeight="1" x14ac:dyDescent="0.55000000000000004">
      <c r="B60" s="218">
        <f>(F61/2.9)*1000000</f>
        <v>0</v>
      </c>
      <c r="C60" s="217" t="s">
        <v>334</v>
      </c>
      <c r="D60" s="529"/>
      <c r="E60" s="219" t="s">
        <v>20</v>
      </c>
      <c r="F60" s="220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</row>
    <row r="61" spans="1:22" ht="21.95" hidden="1" customHeight="1" x14ac:dyDescent="0.5">
      <c r="B61" s="218" t="e">
        <f>(F62/2.9)*1000000</f>
        <v>#VALUE!</v>
      </c>
      <c r="C61" s="222" t="s">
        <v>183</v>
      </c>
      <c r="D61" s="530" t="s">
        <v>184</v>
      </c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2"/>
    </row>
    <row r="62" spans="1:22" ht="21.95" hidden="1" customHeight="1" x14ac:dyDescent="0.5">
      <c r="B62" s="218">
        <f>(F63/2.9)*1000000</f>
        <v>0</v>
      </c>
      <c r="C62" s="523" t="s">
        <v>319</v>
      </c>
      <c r="D62" s="525" t="s">
        <v>181</v>
      </c>
      <c r="E62" s="211" t="s">
        <v>19</v>
      </c>
      <c r="F62" s="212" t="s">
        <v>323</v>
      </c>
      <c r="G62" s="212" t="s">
        <v>323</v>
      </c>
      <c r="H62" s="212" t="s">
        <v>323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</row>
    <row r="63" spans="1:22" ht="21.95" hidden="1" customHeight="1" x14ac:dyDescent="0.5">
      <c r="B63" s="218">
        <f>(F64/2.9)*1000000</f>
        <v>0</v>
      </c>
      <c r="C63" s="524"/>
      <c r="D63" s="526"/>
      <c r="E63" s="527" t="s">
        <v>20</v>
      </c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</row>
    <row r="64" spans="1:22" ht="21.95" hidden="1" customHeight="1" x14ac:dyDescent="0.55000000000000004">
      <c r="A64" s="47">
        <f>A58</f>
        <v>2.9</v>
      </c>
      <c r="B64" s="218">
        <f>(F65/A64)*1000000</f>
        <v>8620.689655172413</v>
      </c>
      <c r="C64" s="223" t="s">
        <v>324</v>
      </c>
      <c r="D64" s="526"/>
      <c r="E64" s="528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</row>
    <row r="65" spans="1:22" ht="21.95" hidden="1" customHeight="1" x14ac:dyDescent="0.55000000000000004">
      <c r="A65" s="217" t="str">
        <f>"[ "  &amp;B64&amp;" กล้า  ]"</f>
        <v>[ 8620.68965517241 กล้า  ]</v>
      </c>
      <c r="B65" s="218"/>
      <c r="C65" s="442" t="s">
        <v>335</v>
      </c>
      <c r="D65" s="525" t="s">
        <v>166</v>
      </c>
      <c r="E65" s="211" t="s">
        <v>19</v>
      </c>
      <c r="F65" s="226">
        <v>2.5000000000000001E-2</v>
      </c>
      <c r="G65" s="224">
        <v>2.5000000000000001E-2</v>
      </c>
      <c r="H65" s="436">
        <v>0</v>
      </c>
      <c r="I65" s="436">
        <v>0</v>
      </c>
      <c r="J65" s="436">
        <v>2.5000000000000001E-2</v>
      </c>
      <c r="K65" s="224">
        <v>0</v>
      </c>
      <c r="L65" s="220">
        <v>0</v>
      </c>
      <c r="M65" s="220">
        <v>0</v>
      </c>
      <c r="N65" s="220">
        <v>0</v>
      </c>
      <c r="O65" s="224">
        <v>0</v>
      </c>
      <c r="P65" s="436">
        <v>0</v>
      </c>
      <c r="Q65" s="436">
        <v>0</v>
      </c>
      <c r="R65" s="436">
        <v>0</v>
      </c>
      <c r="S65" s="224">
        <v>0</v>
      </c>
      <c r="T65" s="220">
        <v>0</v>
      </c>
      <c r="U65" s="220">
        <v>0</v>
      </c>
      <c r="V65" s="220">
        <v>0</v>
      </c>
    </row>
    <row r="66" spans="1:22" ht="21.95" hidden="1" customHeight="1" x14ac:dyDescent="0.55000000000000004">
      <c r="B66" s="218">
        <f>(F67/2.9)*1000000</f>
        <v>0</v>
      </c>
      <c r="C66" s="217" t="s">
        <v>336</v>
      </c>
      <c r="D66" s="529"/>
      <c r="E66" s="219" t="s">
        <v>20</v>
      </c>
      <c r="F66" s="220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</row>
    <row r="67" spans="1:22" ht="21.95" hidden="1" customHeight="1" x14ac:dyDescent="0.5">
      <c r="B67" s="218" t="e">
        <f>(F68/2.9)*1000000</f>
        <v>#VALUE!</v>
      </c>
      <c r="C67" s="222" t="s">
        <v>183</v>
      </c>
      <c r="D67" s="530" t="s">
        <v>184</v>
      </c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2"/>
    </row>
    <row r="68" spans="1:22" ht="21.95" hidden="1" customHeight="1" x14ac:dyDescent="0.5">
      <c r="B68" s="218">
        <f>(F69/2.9)*1000000</f>
        <v>0</v>
      </c>
      <c r="C68" s="523" t="s">
        <v>319</v>
      </c>
      <c r="D68" s="525" t="s">
        <v>181</v>
      </c>
      <c r="E68" s="211" t="s">
        <v>19</v>
      </c>
      <c r="F68" s="212" t="s">
        <v>323</v>
      </c>
      <c r="G68" s="212" t="s">
        <v>323</v>
      </c>
      <c r="H68" s="212" t="s">
        <v>323</v>
      </c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</row>
    <row r="69" spans="1:22" ht="21.95" hidden="1" customHeight="1" x14ac:dyDescent="0.5">
      <c r="B69" s="218">
        <f>(F70/2.9)*1000000</f>
        <v>0</v>
      </c>
      <c r="C69" s="524"/>
      <c r="D69" s="526"/>
      <c r="E69" s="527" t="s">
        <v>20</v>
      </c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</row>
    <row r="70" spans="1:22" ht="21.95" hidden="1" customHeight="1" x14ac:dyDescent="0.55000000000000004">
      <c r="A70" s="47">
        <f>A64</f>
        <v>2.9</v>
      </c>
      <c r="B70" s="218">
        <f>(F71/A70)*1000000</f>
        <v>8620.689655172413</v>
      </c>
      <c r="C70" s="223" t="s">
        <v>324</v>
      </c>
      <c r="D70" s="526"/>
      <c r="E70" s="528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</row>
    <row r="71" spans="1:22" ht="21.95" hidden="1" customHeight="1" x14ac:dyDescent="0.55000000000000004">
      <c r="A71" s="217" t="str">
        <f>"[ "  &amp;B70&amp;" กล้า  ]"</f>
        <v>[ 8620.68965517241 กล้า  ]</v>
      </c>
      <c r="B71" s="218"/>
      <c r="C71" s="442" t="s">
        <v>337</v>
      </c>
      <c r="D71" s="525" t="s">
        <v>166</v>
      </c>
      <c r="E71" s="211" t="s">
        <v>19</v>
      </c>
      <c r="F71" s="226">
        <v>2.5000000000000001E-2</v>
      </c>
      <c r="G71" s="224">
        <v>2.5000000000000001E-2</v>
      </c>
      <c r="H71" s="436">
        <v>0</v>
      </c>
      <c r="I71" s="436">
        <v>0</v>
      </c>
      <c r="J71" s="436">
        <v>2.5000000000000001E-2</v>
      </c>
      <c r="K71" s="224">
        <v>0</v>
      </c>
      <c r="L71" s="220">
        <v>0</v>
      </c>
      <c r="M71" s="220">
        <v>0</v>
      </c>
      <c r="N71" s="220">
        <v>0</v>
      </c>
      <c r="O71" s="224">
        <v>0</v>
      </c>
      <c r="P71" s="436">
        <v>0</v>
      </c>
      <c r="Q71" s="436">
        <v>0</v>
      </c>
      <c r="R71" s="436">
        <v>0</v>
      </c>
      <c r="S71" s="224">
        <v>0</v>
      </c>
      <c r="T71" s="220">
        <v>0</v>
      </c>
      <c r="U71" s="220">
        <v>0</v>
      </c>
      <c r="V71" s="220">
        <v>0</v>
      </c>
    </row>
    <row r="72" spans="1:22" ht="21.95" hidden="1" customHeight="1" x14ac:dyDescent="0.55000000000000004">
      <c r="B72" s="218">
        <f>(F73/2.9)*1000000</f>
        <v>0</v>
      </c>
      <c r="C72" s="217" t="s">
        <v>338</v>
      </c>
      <c r="D72" s="529"/>
      <c r="E72" s="219" t="s">
        <v>20</v>
      </c>
      <c r="F72" s="220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</row>
    <row r="73" spans="1:22" ht="21.95" hidden="1" customHeight="1" x14ac:dyDescent="0.5">
      <c r="B73" s="218" t="e">
        <f>(F74/2.9)*1000000</f>
        <v>#VALUE!</v>
      </c>
      <c r="C73" s="222" t="s">
        <v>183</v>
      </c>
      <c r="D73" s="530" t="s">
        <v>184</v>
      </c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2"/>
    </row>
    <row r="74" spans="1:22" ht="21.95" hidden="1" customHeight="1" x14ac:dyDescent="0.5">
      <c r="B74" s="218">
        <f>(F75/2.9)*1000000</f>
        <v>0</v>
      </c>
      <c r="C74" s="523" t="s">
        <v>319</v>
      </c>
      <c r="D74" s="525" t="s">
        <v>181</v>
      </c>
      <c r="E74" s="211" t="s">
        <v>19</v>
      </c>
      <c r="F74" s="212" t="s">
        <v>323</v>
      </c>
      <c r="G74" s="212" t="s">
        <v>323</v>
      </c>
      <c r="H74" s="212" t="s">
        <v>323</v>
      </c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</row>
    <row r="75" spans="1:22" ht="21.95" hidden="1" customHeight="1" x14ac:dyDescent="0.5">
      <c r="B75" s="218">
        <f>(F76/2.9)*1000000</f>
        <v>0</v>
      </c>
      <c r="C75" s="524"/>
      <c r="D75" s="526"/>
      <c r="E75" s="527" t="s">
        <v>20</v>
      </c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</row>
    <row r="76" spans="1:22" ht="21.95" hidden="1" customHeight="1" x14ac:dyDescent="0.55000000000000004">
      <c r="A76" s="47">
        <f>A70</f>
        <v>2.9</v>
      </c>
      <c r="B76" s="218">
        <f>(F77/A76)*1000000</f>
        <v>8620.689655172413</v>
      </c>
      <c r="C76" s="217" t="s">
        <v>324</v>
      </c>
      <c r="D76" s="526"/>
      <c r="E76" s="528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</row>
    <row r="77" spans="1:22" ht="21.95" hidden="1" customHeight="1" x14ac:dyDescent="0.55000000000000004">
      <c r="A77" s="217" t="str">
        <f>"[ "  &amp;B76&amp;" กล้า  ]"</f>
        <v>[ 8620.68965517241 กล้า  ]</v>
      </c>
      <c r="B77" s="218"/>
      <c r="C77" s="442" t="s">
        <v>339</v>
      </c>
      <c r="D77" s="525" t="s">
        <v>166</v>
      </c>
      <c r="E77" s="211" t="s">
        <v>19</v>
      </c>
      <c r="F77" s="226">
        <v>2.5000000000000001E-2</v>
      </c>
      <c r="G77" s="224">
        <v>2.5000000000000001E-2</v>
      </c>
      <c r="H77" s="436">
        <v>0</v>
      </c>
      <c r="I77" s="436">
        <v>0</v>
      </c>
      <c r="J77" s="436">
        <v>2.5000000000000001E-2</v>
      </c>
      <c r="K77" s="224">
        <v>0</v>
      </c>
      <c r="L77" s="220">
        <v>0</v>
      </c>
      <c r="M77" s="220">
        <v>0</v>
      </c>
      <c r="N77" s="220">
        <v>0</v>
      </c>
      <c r="O77" s="224">
        <v>0</v>
      </c>
      <c r="P77" s="436">
        <v>0</v>
      </c>
      <c r="Q77" s="436">
        <v>0</v>
      </c>
      <c r="R77" s="436">
        <v>0</v>
      </c>
      <c r="S77" s="224">
        <v>0</v>
      </c>
      <c r="T77" s="220">
        <v>0</v>
      </c>
      <c r="U77" s="220">
        <v>0</v>
      </c>
      <c r="V77" s="220">
        <v>0</v>
      </c>
    </row>
    <row r="78" spans="1:22" ht="21.95" hidden="1" customHeight="1" x14ac:dyDescent="0.55000000000000004">
      <c r="B78" s="218">
        <f>(F79/2.9)*1000000</f>
        <v>0</v>
      </c>
      <c r="C78" s="217" t="s">
        <v>340</v>
      </c>
      <c r="D78" s="529"/>
      <c r="E78" s="219" t="s">
        <v>20</v>
      </c>
      <c r="F78" s="220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</row>
    <row r="79" spans="1:22" ht="21.95" hidden="1" customHeight="1" x14ac:dyDescent="0.5">
      <c r="B79" s="218" t="e">
        <f>(F80/2.9)*1000000</f>
        <v>#VALUE!</v>
      </c>
      <c r="C79" s="222" t="s">
        <v>183</v>
      </c>
      <c r="D79" s="530" t="s">
        <v>184</v>
      </c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2"/>
    </row>
    <row r="80" spans="1:22" ht="21.95" hidden="1" customHeight="1" x14ac:dyDescent="0.5">
      <c r="B80" s="218">
        <f>(F81/2.9)*1000000</f>
        <v>0</v>
      </c>
      <c r="C80" s="523" t="s">
        <v>319</v>
      </c>
      <c r="D80" s="525" t="s">
        <v>181</v>
      </c>
      <c r="E80" s="211" t="s">
        <v>19</v>
      </c>
      <c r="F80" s="212" t="s">
        <v>323</v>
      </c>
      <c r="G80" s="212" t="s">
        <v>323</v>
      </c>
      <c r="H80" s="212" t="s">
        <v>323</v>
      </c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</row>
    <row r="81" spans="1:22" ht="21.95" hidden="1" customHeight="1" x14ac:dyDescent="0.5">
      <c r="B81" s="218">
        <f>(F82/2.9)*1000000</f>
        <v>0</v>
      </c>
      <c r="C81" s="524"/>
      <c r="D81" s="526"/>
      <c r="E81" s="527" t="s">
        <v>20</v>
      </c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</row>
    <row r="82" spans="1:22" ht="21.95" hidden="1" customHeight="1" x14ac:dyDescent="0.55000000000000004">
      <c r="A82" s="47">
        <f>A76</f>
        <v>2.9</v>
      </c>
      <c r="B82" s="218">
        <f>(F83/A82)*1000000</f>
        <v>8620.689655172413</v>
      </c>
      <c r="C82" s="217" t="s">
        <v>324</v>
      </c>
      <c r="D82" s="526"/>
      <c r="E82" s="528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</row>
    <row r="83" spans="1:22" ht="21.95" hidden="1" customHeight="1" x14ac:dyDescent="0.55000000000000004">
      <c r="A83" s="217" t="str">
        <f>"[ "  &amp;B82&amp;" กล้า  ]"</f>
        <v>[ 8620.68965517241 กล้า  ]</v>
      </c>
      <c r="B83" s="218"/>
      <c r="C83" s="442" t="s">
        <v>341</v>
      </c>
      <c r="D83" s="525" t="s">
        <v>166</v>
      </c>
      <c r="E83" s="211" t="s">
        <v>19</v>
      </c>
      <c r="F83" s="226">
        <v>2.5000000000000001E-2</v>
      </c>
      <c r="G83" s="224">
        <v>2.5000000000000001E-2</v>
      </c>
      <c r="H83" s="436">
        <v>0</v>
      </c>
      <c r="I83" s="436">
        <v>0</v>
      </c>
      <c r="J83" s="436">
        <v>2.5000000000000001E-2</v>
      </c>
      <c r="K83" s="224">
        <v>0</v>
      </c>
      <c r="L83" s="220">
        <v>0</v>
      </c>
      <c r="M83" s="220">
        <v>0</v>
      </c>
      <c r="N83" s="220">
        <v>0</v>
      </c>
      <c r="O83" s="224">
        <v>0</v>
      </c>
      <c r="P83" s="436">
        <v>0</v>
      </c>
      <c r="Q83" s="436">
        <v>0</v>
      </c>
      <c r="R83" s="436">
        <v>0</v>
      </c>
      <c r="S83" s="224">
        <v>0</v>
      </c>
      <c r="T83" s="220">
        <v>0</v>
      </c>
      <c r="U83" s="220">
        <v>0</v>
      </c>
      <c r="V83" s="220">
        <v>0</v>
      </c>
    </row>
    <row r="84" spans="1:22" ht="21.95" hidden="1" customHeight="1" x14ac:dyDescent="0.55000000000000004">
      <c r="B84" s="218">
        <f>(F85/2.9)*1000000</f>
        <v>0</v>
      </c>
      <c r="C84" s="217" t="s">
        <v>342</v>
      </c>
      <c r="D84" s="529"/>
      <c r="E84" s="219" t="s">
        <v>20</v>
      </c>
      <c r="F84" s="220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</row>
    <row r="85" spans="1:22" ht="21.95" hidden="1" customHeight="1" x14ac:dyDescent="0.5">
      <c r="B85" s="218" t="e">
        <f>(F86/2.9)*1000000</f>
        <v>#VALUE!</v>
      </c>
      <c r="C85" s="222" t="s">
        <v>183</v>
      </c>
      <c r="D85" s="530" t="s">
        <v>184</v>
      </c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2"/>
    </row>
    <row r="86" spans="1:22" ht="21.95" hidden="1" customHeight="1" x14ac:dyDescent="0.5">
      <c r="B86" s="218">
        <f>(F87/2.9)*1000000</f>
        <v>0</v>
      </c>
      <c r="C86" s="523" t="s">
        <v>319</v>
      </c>
      <c r="D86" s="525" t="s">
        <v>181</v>
      </c>
      <c r="E86" s="211" t="s">
        <v>19</v>
      </c>
      <c r="F86" s="212" t="s">
        <v>323</v>
      </c>
      <c r="G86" s="212" t="s">
        <v>323</v>
      </c>
      <c r="H86" s="212" t="s">
        <v>323</v>
      </c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</row>
    <row r="87" spans="1:22" ht="21.95" hidden="1" customHeight="1" x14ac:dyDescent="0.5">
      <c r="B87" s="218">
        <f>(F88/2.9)*1000000</f>
        <v>0</v>
      </c>
      <c r="C87" s="524"/>
      <c r="D87" s="526"/>
      <c r="E87" s="527" t="s">
        <v>20</v>
      </c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</row>
    <row r="88" spans="1:22" ht="21.95" hidden="1" customHeight="1" x14ac:dyDescent="0.55000000000000004">
      <c r="A88" s="47">
        <f>A82</f>
        <v>2.9</v>
      </c>
      <c r="B88" s="218">
        <f>(F89/A88)*1000000</f>
        <v>8620.689655172413</v>
      </c>
      <c r="C88" s="223" t="s">
        <v>324</v>
      </c>
      <c r="D88" s="526"/>
      <c r="E88" s="528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</row>
    <row r="89" spans="1:22" ht="21.95" hidden="1" customHeight="1" x14ac:dyDescent="0.55000000000000004">
      <c r="A89" s="217" t="str">
        <f>"[ "  &amp;B88&amp;" กล้า  ]"</f>
        <v>[ 8620.68965517241 กล้า  ]</v>
      </c>
      <c r="B89" s="218"/>
      <c r="C89" s="442" t="s">
        <v>343</v>
      </c>
      <c r="D89" s="525" t="s">
        <v>166</v>
      </c>
      <c r="E89" s="211" t="s">
        <v>19</v>
      </c>
      <c r="F89" s="226">
        <v>2.5000000000000001E-2</v>
      </c>
      <c r="G89" s="224">
        <v>2.5000000000000001E-2</v>
      </c>
      <c r="H89" s="436">
        <v>0</v>
      </c>
      <c r="I89" s="436">
        <v>0</v>
      </c>
      <c r="J89" s="436">
        <v>2.5000000000000001E-2</v>
      </c>
      <c r="K89" s="224">
        <v>0</v>
      </c>
      <c r="L89" s="220">
        <v>0</v>
      </c>
      <c r="M89" s="220">
        <v>0</v>
      </c>
      <c r="N89" s="220">
        <v>0</v>
      </c>
      <c r="O89" s="224">
        <v>0</v>
      </c>
      <c r="P89" s="436">
        <v>0</v>
      </c>
      <c r="Q89" s="436">
        <v>0</v>
      </c>
      <c r="R89" s="436">
        <v>0</v>
      </c>
      <c r="S89" s="224">
        <v>0</v>
      </c>
      <c r="T89" s="220">
        <v>0</v>
      </c>
      <c r="U89" s="220">
        <v>0</v>
      </c>
      <c r="V89" s="220">
        <v>0</v>
      </c>
    </row>
    <row r="90" spans="1:22" ht="21.95" hidden="1" customHeight="1" x14ac:dyDescent="0.55000000000000004">
      <c r="B90" s="218">
        <f>(F91/2.9)*1000000</f>
        <v>0</v>
      </c>
      <c r="C90" s="217" t="s">
        <v>344</v>
      </c>
      <c r="D90" s="529"/>
      <c r="E90" s="219" t="s">
        <v>20</v>
      </c>
      <c r="F90" s="220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</row>
    <row r="91" spans="1:22" ht="21.95" hidden="1" customHeight="1" x14ac:dyDescent="0.5">
      <c r="B91" s="218" t="e">
        <f>(F92/2.9)*1000000</f>
        <v>#VALUE!</v>
      </c>
      <c r="C91" s="222" t="s">
        <v>183</v>
      </c>
      <c r="D91" s="530" t="s">
        <v>184</v>
      </c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2"/>
    </row>
    <row r="92" spans="1:22" ht="21.95" hidden="1" customHeight="1" x14ac:dyDescent="0.5">
      <c r="B92" s="218">
        <f>(F93/2.9)*1000000</f>
        <v>0</v>
      </c>
      <c r="C92" s="523" t="s">
        <v>319</v>
      </c>
      <c r="D92" s="525" t="s">
        <v>181</v>
      </c>
      <c r="E92" s="211" t="s">
        <v>19</v>
      </c>
      <c r="F92" s="212" t="s">
        <v>323</v>
      </c>
      <c r="G92" s="212" t="s">
        <v>323</v>
      </c>
      <c r="H92" s="212" t="s">
        <v>323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</row>
    <row r="93" spans="1:22" ht="21.95" hidden="1" customHeight="1" x14ac:dyDescent="0.5">
      <c r="B93" s="218">
        <f>(F94/2.9)*1000000</f>
        <v>0</v>
      </c>
      <c r="C93" s="524"/>
      <c r="D93" s="526"/>
      <c r="E93" s="527" t="s">
        <v>20</v>
      </c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</row>
    <row r="94" spans="1:22" ht="21.95" hidden="1" customHeight="1" x14ac:dyDescent="0.55000000000000004">
      <c r="A94" s="47">
        <f>A88</f>
        <v>2.9</v>
      </c>
      <c r="B94" s="218">
        <f>(F95/A94)*1000000</f>
        <v>8620.689655172413</v>
      </c>
      <c r="C94" s="217" t="s">
        <v>324</v>
      </c>
      <c r="D94" s="526"/>
      <c r="E94" s="528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</row>
    <row r="95" spans="1:22" ht="21.95" hidden="1" customHeight="1" x14ac:dyDescent="0.55000000000000004">
      <c r="A95" s="217" t="str">
        <f>"[ "  &amp;B94&amp;" กล้า  ]"</f>
        <v>[ 8620.68965517241 กล้า  ]</v>
      </c>
      <c r="B95" s="218"/>
      <c r="C95" s="442" t="s">
        <v>345</v>
      </c>
      <c r="D95" s="525" t="s">
        <v>166</v>
      </c>
      <c r="E95" s="211" t="s">
        <v>19</v>
      </c>
      <c r="F95" s="226">
        <v>2.5000000000000001E-2</v>
      </c>
      <c r="G95" s="224">
        <v>2.5000000000000001E-2</v>
      </c>
      <c r="H95" s="436">
        <v>0</v>
      </c>
      <c r="I95" s="436">
        <v>0</v>
      </c>
      <c r="J95" s="436">
        <v>2.5000000000000001E-2</v>
      </c>
      <c r="K95" s="224">
        <v>0</v>
      </c>
      <c r="L95" s="220">
        <v>0</v>
      </c>
      <c r="M95" s="220">
        <v>0</v>
      </c>
      <c r="N95" s="220">
        <v>0</v>
      </c>
      <c r="O95" s="224">
        <v>0</v>
      </c>
      <c r="P95" s="436">
        <v>0</v>
      </c>
      <c r="Q95" s="436">
        <v>0</v>
      </c>
      <c r="R95" s="436">
        <v>0</v>
      </c>
      <c r="S95" s="224">
        <v>0</v>
      </c>
      <c r="T95" s="220">
        <v>0</v>
      </c>
      <c r="U95" s="220">
        <v>0</v>
      </c>
      <c r="V95" s="220">
        <v>0</v>
      </c>
    </row>
    <row r="96" spans="1:22" ht="21.95" hidden="1" customHeight="1" x14ac:dyDescent="0.55000000000000004">
      <c r="B96" s="218">
        <f>(F97/2.9)*1000000</f>
        <v>0</v>
      </c>
      <c r="C96" s="217" t="s">
        <v>346</v>
      </c>
      <c r="D96" s="529"/>
      <c r="E96" s="219" t="s">
        <v>20</v>
      </c>
      <c r="F96" s="220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</row>
    <row r="97" spans="1:22" ht="21.95" hidden="1" customHeight="1" x14ac:dyDescent="0.5">
      <c r="B97" s="218" t="e">
        <f>(F98/2.9)*1000000</f>
        <v>#VALUE!</v>
      </c>
      <c r="C97" s="222" t="s">
        <v>183</v>
      </c>
      <c r="D97" s="530" t="s">
        <v>184</v>
      </c>
      <c r="E97" s="531"/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2"/>
    </row>
    <row r="98" spans="1:22" ht="21.95" hidden="1" customHeight="1" x14ac:dyDescent="0.5">
      <c r="B98" s="218">
        <f>(F99/2.9)*1000000</f>
        <v>0</v>
      </c>
      <c r="C98" s="523" t="s">
        <v>319</v>
      </c>
      <c r="D98" s="525" t="s">
        <v>181</v>
      </c>
      <c r="E98" s="211" t="s">
        <v>19</v>
      </c>
      <c r="F98" s="212" t="s">
        <v>323</v>
      </c>
      <c r="G98" s="212" t="s">
        <v>323</v>
      </c>
      <c r="H98" s="212" t="s">
        <v>323</v>
      </c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</row>
    <row r="99" spans="1:22" ht="21.95" hidden="1" customHeight="1" x14ac:dyDescent="0.5">
      <c r="B99" s="218">
        <f>(F100/2.9)*1000000</f>
        <v>0</v>
      </c>
      <c r="C99" s="524"/>
      <c r="D99" s="526"/>
      <c r="E99" s="527" t="s">
        <v>20</v>
      </c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</row>
    <row r="100" spans="1:22" ht="21.95" hidden="1" customHeight="1" x14ac:dyDescent="0.55000000000000004">
      <c r="A100" s="47">
        <f>A94</f>
        <v>2.9</v>
      </c>
      <c r="B100" s="218">
        <f>(F101/A100)*1000000</f>
        <v>8620.689655172413</v>
      </c>
      <c r="C100" s="223" t="s">
        <v>324</v>
      </c>
      <c r="D100" s="526"/>
      <c r="E100" s="528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</row>
    <row r="101" spans="1:22" ht="21.95" hidden="1" customHeight="1" x14ac:dyDescent="0.55000000000000004">
      <c r="A101" s="217" t="str">
        <f>"[ "  &amp;B100&amp;" กล้า  ]"</f>
        <v>[ 8620.68965517241 กล้า  ]</v>
      </c>
      <c r="B101" s="218"/>
      <c r="C101" s="442" t="s">
        <v>347</v>
      </c>
      <c r="D101" s="525" t="s">
        <v>166</v>
      </c>
      <c r="E101" s="211" t="s">
        <v>19</v>
      </c>
      <c r="F101" s="226">
        <v>2.5000000000000001E-2</v>
      </c>
      <c r="G101" s="224">
        <v>2.5000000000000001E-2</v>
      </c>
      <c r="H101" s="436">
        <v>0</v>
      </c>
      <c r="I101" s="436">
        <v>0</v>
      </c>
      <c r="J101" s="436">
        <v>2.5000000000000001E-2</v>
      </c>
      <c r="K101" s="224">
        <v>0</v>
      </c>
      <c r="L101" s="220">
        <v>0</v>
      </c>
      <c r="M101" s="220">
        <v>0</v>
      </c>
      <c r="N101" s="220">
        <v>0</v>
      </c>
      <c r="O101" s="224">
        <v>0</v>
      </c>
      <c r="P101" s="436">
        <v>0</v>
      </c>
      <c r="Q101" s="436">
        <v>0</v>
      </c>
      <c r="R101" s="436">
        <v>0</v>
      </c>
      <c r="S101" s="224">
        <v>0</v>
      </c>
      <c r="T101" s="220">
        <v>0</v>
      </c>
      <c r="U101" s="220">
        <v>0</v>
      </c>
      <c r="V101" s="220">
        <v>0</v>
      </c>
    </row>
    <row r="102" spans="1:22" ht="21.95" hidden="1" customHeight="1" x14ac:dyDescent="0.55000000000000004">
      <c r="B102" s="218">
        <f>(F103/2.9)*1000000</f>
        <v>0</v>
      </c>
      <c r="C102" s="217" t="s">
        <v>348</v>
      </c>
      <c r="D102" s="529"/>
      <c r="E102" s="219" t="s">
        <v>20</v>
      </c>
      <c r="F102" s="220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</row>
    <row r="103" spans="1:22" ht="21.95" hidden="1" customHeight="1" x14ac:dyDescent="0.5">
      <c r="B103" s="218" t="e">
        <f>(F104/2.9)*1000000</f>
        <v>#VALUE!</v>
      </c>
      <c r="C103" s="222" t="s">
        <v>183</v>
      </c>
      <c r="D103" s="530" t="s">
        <v>184</v>
      </c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  <c r="T103" s="531"/>
      <c r="U103" s="531"/>
      <c r="V103" s="532"/>
    </row>
    <row r="104" spans="1:22" ht="21.95" hidden="1" customHeight="1" x14ac:dyDescent="0.5">
      <c r="B104" s="218">
        <f>(F105/2.9)*1000000</f>
        <v>0</v>
      </c>
      <c r="C104" s="523" t="s">
        <v>319</v>
      </c>
      <c r="D104" s="525" t="s">
        <v>181</v>
      </c>
      <c r="E104" s="211" t="s">
        <v>19</v>
      </c>
      <c r="F104" s="212" t="s">
        <v>323</v>
      </c>
      <c r="G104" s="212" t="s">
        <v>323</v>
      </c>
      <c r="H104" s="212" t="s">
        <v>323</v>
      </c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</row>
    <row r="105" spans="1:22" ht="21.95" hidden="1" customHeight="1" x14ac:dyDescent="0.5">
      <c r="B105" s="218">
        <f>(F106/2.9)*1000000</f>
        <v>0</v>
      </c>
      <c r="C105" s="524"/>
      <c r="D105" s="526"/>
      <c r="E105" s="527" t="s">
        <v>20</v>
      </c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</row>
    <row r="106" spans="1:22" ht="21.95" hidden="1" customHeight="1" x14ac:dyDescent="0.55000000000000004">
      <c r="A106" s="47">
        <f>A100</f>
        <v>2.9</v>
      </c>
      <c r="B106" s="218">
        <f>(F107/A106)*1000000</f>
        <v>17241.379310344826</v>
      </c>
      <c r="C106" s="217" t="s">
        <v>324</v>
      </c>
      <c r="D106" s="526"/>
      <c r="E106" s="528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</row>
    <row r="107" spans="1:22" ht="21.95" hidden="1" customHeight="1" x14ac:dyDescent="0.55000000000000004">
      <c r="A107" s="217" t="str">
        <f>"[ "  &amp;B106&amp;" กล้า  ]"</f>
        <v>[ 17241.3793103448 กล้า  ]</v>
      </c>
      <c r="B107" s="218"/>
      <c r="C107" s="442" t="s">
        <v>349</v>
      </c>
      <c r="D107" s="525" t="s">
        <v>166</v>
      </c>
      <c r="E107" s="211" t="s">
        <v>19</v>
      </c>
      <c r="F107" s="226">
        <f>0.025*2</f>
        <v>0.05</v>
      </c>
      <c r="G107" s="224">
        <v>0.05</v>
      </c>
      <c r="H107" s="436">
        <v>0</v>
      </c>
      <c r="I107" s="436">
        <v>0</v>
      </c>
      <c r="J107" s="436">
        <v>0.05</v>
      </c>
      <c r="K107" s="224">
        <v>0</v>
      </c>
      <c r="L107" s="220">
        <v>0</v>
      </c>
      <c r="M107" s="220">
        <v>0</v>
      </c>
      <c r="N107" s="220">
        <v>0</v>
      </c>
      <c r="O107" s="224">
        <v>0</v>
      </c>
      <c r="P107" s="436">
        <v>0</v>
      </c>
      <c r="Q107" s="436">
        <v>0</v>
      </c>
      <c r="R107" s="436">
        <v>0</v>
      </c>
      <c r="S107" s="224">
        <v>0</v>
      </c>
      <c r="T107" s="220">
        <v>0</v>
      </c>
      <c r="U107" s="220">
        <v>0</v>
      </c>
      <c r="V107" s="220">
        <v>0</v>
      </c>
    </row>
    <row r="108" spans="1:22" ht="21.95" hidden="1" customHeight="1" x14ac:dyDescent="0.55000000000000004">
      <c r="B108" s="218">
        <f>(F109/2.9)*1000000</f>
        <v>0</v>
      </c>
      <c r="C108" s="217" t="s">
        <v>350</v>
      </c>
      <c r="D108" s="529"/>
      <c r="E108" s="219" t="s">
        <v>20</v>
      </c>
      <c r="F108" s="220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</row>
    <row r="109" spans="1:22" ht="21.95" hidden="1" customHeight="1" x14ac:dyDescent="0.5">
      <c r="B109" s="218" t="e">
        <f>(F110/2.9)*1000000</f>
        <v>#VALUE!</v>
      </c>
      <c r="C109" s="222" t="s">
        <v>183</v>
      </c>
      <c r="D109" s="530" t="s">
        <v>184</v>
      </c>
      <c r="E109" s="531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1"/>
      <c r="Q109" s="531"/>
      <c r="R109" s="531"/>
      <c r="S109" s="531"/>
      <c r="T109" s="531"/>
      <c r="U109" s="531"/>
      <c r="V109" s="532"/>
    </row>
    <row r="110" spans="1:22" ht="21.95" hidden="1" customHeight="1" x14ac:dyDescent="0.5">
      <c r="B110" s="218">
        <f>(F111/2.9)*1000000</f>
        <v>0</v>
      </c>
      <c r="C110" s="523" t="s">
        <v>319</v>
      </c>
      <c r="D110" s="525" t="s">
        <v>181</v>
      </c>
      <c r="E110" s="211" t="s">
        <v>19</v>
      </c>
      <c r="F110" s="212" t="s">
        <v>323</v>
      </c>
      <c r="G110" s="212" t="s">
        <v>323</v>
      </c>
      <c r="H110" s="212" t="s">
        <v>323</v>
      </c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</row>
    <row r="111" spans="1:22" ht="21.95" hidden="1" customHeight="1" x14ac:dyDescent="0.5">
      <c r="B111" s="218">
        <f>(F112/2.9)*1000000</f>
        <v>0</v>
      </c>
      <c r="C111" s="524"/>
      <c r="D111" s="526"/>
      <c r="E111" s="527" t="s">
        <v>20</v>
      </c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</row>
    <row r="112" spans="1:22" ht="21.95" hidden="1" customHeight="1" x14ac:dyDescent="0.55000000000000004">
      <c r="A112" s="47">
        <f>A106</f>
        <v>2.9</v>
      </c>
      <c r="B112" s="218">
        <f>(F113/A112)*1000000</f>
        <v>8620.689655172413</v>
      </c>
      <c r="C112" s="223" t="s">
        <v>324</v>
      </c>
      <c r="D112" s="526"/>
      <c r="E112" s="528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</row>
    <row r="113" spans="1:22" ht="21.95" hidden="1" customHeight="1" x14ac:dyDescent="0.55000000000000004">
      <c r="A113" s="217" t="str">
        <f>"[ "  &amp;B112&amp;" กล้า  ]"</f>
        <v>[ 8620.68965517241 กล้า  ]</v>
      </c>
      <c r="B113" s="218"/>
      <c r="C113" s="442" t="s">
        <v>351</v>
      </c>
      <c r="D113" s="525" t="s">
        <v>166</v>
      </c>
      <c r="E113" s="211" t="s">
        <v>19</v>
      </c>
      <c r="F113" s="226">
        <v>2.5000000000000001E-2</v>
      </c>
      <c r="G113" s="224">
        <v>2.5000000000000001E-2</v>
      </c>
      <c r="H113" s="436">
        <v>0</v>
      </c>
      <c r="I113" s="436">
        <v>0</v>
      </c>
      <c r="J113" s="436">
        <v>2.5000000000000001E-2</v>
      </c>
      <c r="K113" s="224">
        <v>0</v>
      </c>
      <c r="L113" s="220">
        <v>0</v>
      </c>
      <c r="M113" s="220">
        <v>0</v>
      </c>
      <c r="N113" s="220">
        <v>0</v>
      </c>
      <c r="O113" s="224">
        <v>0</v>
      </c>
      <c r="P113" s="436">
        <v>0</v>
      </c>
      <c r="Q113" s="436">
        <v>0</v>
      </c>
      <c r="R113" s="436">
        <v>0</v>
      </c>
      <c r="S113" s="224">
        <v>0</v>
      </c>
      <c r="T113" s="220">
        <v>0</v>
      </c>
      <c r="U113" s="220">
        <v>0</v>
      </c>
      <c r="V113" s="220">
        <v>0</v>
      </c>
    </row>
    <row r="114" spans="1:22" ht="21.95" hidden="1" customHeight="1" x14ac:dyDescent="0.55000000000000004">
      <c r="B114" s="218">
        <f>(F115/2.9)*1000000</f>
        <v>0</v>
      </c>
      <c r="C114" s="217" t="s">
        <v>352</v>
      </c>
      <c r="D114" s="529"/>
      <c r="E114" s="219" t="s">
        <v>20</v>
      </c>
      <c r="F114" s="220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</row>
    <row r="115" spans="1:22" ht="21.95" hidden="1" customHeight="1" x14ac:dyDescent="0.5">
      <c r="B115" s="218" t="e">
        <f>(F116/2.9)*1000000</f>
        <v>#VALUE!</v>
      </c>
      <c r="C115" s="222" t="s">
        <v>183</v>
      </c>
      <c r="D115" s="530" t="s">
        <v>184</v>
      </c>
      <c r="E115" s="531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2"/>
    </row>
    <row r="116" spans="1:22" ht="21.95" hidden="1" customHeight="1" x14ac:dyDescent="0.5">
      <c r="B116" s="218">
        <f>(F117/2.9)*1000000</f>
        <v>0</v>
      </c>
      <c r="C116" s="523" t="s">
        <v>319</v>
      </c>
      <c r="D116" s="525" t="s">
        <v>181</v>
      </c>
      <c r="E116" s="211" t="s">
        <v>19</v>
      </c>
      <c r="F116" s="212" t="s">
        <v>323</v>
      </c>
      <c r="G116" s="212" t="s">
        <v>323</v>
      </c>
      <c r="H116" s="212" t="s">
        <v>323</v>
      </c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</row>
    <row r="117" spans="1:22" ht="21.95" hidden="1" customHeight="1" x14ac:dyDescent="0.5">
      <c r="B117" s="218">
        <f>(F118/2.9)*1000000</f>
        <v>0</v>
      </c>
      <c r="C117" s="524"/>
      <c r="D117" s="526"/>
      <c r="E117" s="527" t="s">
        <v>20</v>
      </c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</row>
    <row r="118" spans="1:22" ht="21.95" hidden="1" customHeight="1" x14ac:dyDescent="0.55000000000000004">
      <c r="A118" s="47">
        <f>A112</f>
        <v>2.9</v>
      </c>
      <c r="B118" s="218">
        <f>(F119/A118)*1000000</f>
        <v>8620.689655172413</v>
      </c>
      <c r="C118" s="217" t="s">
        <v>324</v>
      </c>
      <c r="D118" s="526"/>
      <c r="E118" s="528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</row>
    <row r="119" spans="1:22" ht="21.95" hidden="1" customHeight="1" x14ac:dyDescent="0.55000000000000004">
      <c r="A119" s="217" t="str">
        <f>"[ "  &amp;B118&amp;" กล้า  ]"</f>
        <v>[ 8620.68965517241 กล้า  ]</v>
      </c>
      <c r="B119" s="218"/>
      <c r="C119" s="442" t="s">
        <v>353</v>
      </c>
      <c r="D119" s="525" t="s">
        <v>166</v>
      </c>
      <c r="E119" s="211" t="s">
        <v>19</v>
      </c>
      <c r="F119" s="226">
        <v>2.5000000000000001E-2</v>
      </c>
      <c r="G119" s="224">
        <v>2.5000000000000001E-2</v>
      </c>
      <c r="H119" s="436">
        <v>0</v>
      </c>
      <c r="I119" s="436">
        <v>0</v>
      </c>
      <c r="J119" s="436">
        <v>2.5000000000000001E-2</v>
      </c>
      <c r="K119" s="224">
        <v>0</v>
      </c>
      <c r="L119" s="220">
        <v>0</v>
      </c>
      <c r="M119" s="220">
        <v>0</v>
      </c>
      <c r="N119" s="220">
        <v>0</v>
      </c>
      <c r="O119" s="224">
        <v>0</v>
      </c>
      <c r="P119" s="436">
        <v>0</v>
      </c>
      <c r="Q119" s="436">
        <v>0</v>
      </c>
      <c r="R119" s="436">
        <v>0</v>
      </c>
      <c r="S119" s="224">
        <v>0</v>
      </c>
      <c r="T119" s="220">
        <v>0</v>
      </c>
      <c r="U119" s="220">
        <v>0</v>
      </c>
      <c r="V119" s="220">
        <v>0</v>
      </c>
    </row>
    <row r="120" spans="1:22" ht="21.95" hidden="1" customHeight="1" x14ac:dyDescent="0.55000000000000004">
      <c r="B120" s="218">
        <f>(F121/2.9)*1000000</f>
        <v>0</v>
      </c>
      <c r="C120" s="217" t="s">
        <v>354</v>
      </c>
      <c r="D120" s="529"/>
      <c r="E120" s="219" t="s">
        <v>20</v>
      </c>
      <c r="F120" s="220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</row>
    <row r="121" spans="1:22" ht="21.95" hidden="1" customHeight="1" x14ac:dyDescent="0.5">
      <c r="B121" s="218" t="e">
        <f>(F122/2.9)*1000000</f>
        <v>#VALUE!</v>
      </c>
      <c r="C121" s="222" t="s">
        <v>183</v>
      </c>
      <c r="D121" s="530" t="s">
        <v>184</v>
      </c>
      <c r="E121" s="531"/>
      <c r="F121" s="531"/>
      <c r="G121" s="531"/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2"/>
    </row>
    <row r="122" spans="1:22" ht="21.95" hidden="1" customHeight="1" x14ac:dyDescent="0.5">
      <c r="B122" s="218">
        <f>(F123/2.9)*1000000</f>
        <v>0</v>
      </c>
      <c r="C122" s="523" t="s">
        <v>319</v>
      </c>
      <c r="D122" s="525" t="s">
        <v>181</v>
      </c>
      <c r="E122" s="211" t="s">
        <v>19</v>
      </c>
      <c r="F122" s="212" t="s">
        <v>323</v>
      </c>
      <c r="G122" s="212" t="s">
        <v>323</v>
      </c>
      <c r="H122" s="212" t="s">
        <v>323</v>
      </c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</row>
    <row r="123" spans="1:22" ht="21.95" hidden="1" customHeight="1" x14ac:dyDescent="0.5">
      <c r="B123" s="218">
        <f>(F124/2.9)*1000000</f>
        <v>0</v>
      </c>
      <c r="C123" s="524"/>
      <c r="D123" s="526"/>
      <c r="E123" s="527" t="s">
        <v>20</v>
      </c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</row>
    <row r="124" spans="1:22" ht="21.95" hidden="1" customHeight="1" x14ac:dyDescent="0.55000000000000004">
      <c r="A124" s="47">
        <f>A118</f>
        <v>2.9</v>
      </c>
      <c r="B124" s="218">
        <f>(F125/A124)*1000000</f>
        <v>8620.689655172413</v>
      </c>
      <c r="C124" s="217" t="s">
        <v>324</v>
      </c>
      <c r="D124" s="526"/>
      <c r="E124" s="528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</row>
    <row r="125" spans="1:22" ht="21.95" hidden="1" customHeight="1" x14ac:dyDescent="0.55000000000000004">
      <c r="A125" s="217" t="str">
        <f>"[ "  &amp;B124&amp;" กล้า  ]"</f>
        <v>[ 8620.68965517241 กล้า  ]</v>
      </c>
      <c r="B125" s="218"/>
      <c r="C125" s="442" t="s">
        <v>355</v>
      </c>
      <c r="D125" s="525" t="s">
        <v>166</v>
      </c>
      <c r="E125" s="211" t="s">
        <v>19</v>
      </c>
      <c r="F125" s="226">
        <v>2.5000000000000001E-2</v>
      </c>
      <c r="G125" s="224">
        <v>2.5000000000000001E-2</v>
      </c>
      <c r="H125" s="436">
        <v>0</v>
      </c>
      <c r="I125" s="436">
        <v>0</v>
      </c>
      <c r="J125" s="436">
        <v>2.5000000000000001E-2</v>
      </c>
      <c r="K125" s="224">
        <v>0</v>
      </c>
      <c r="L125" s="220">
        <v>0</v>
      </c>
      <c r="M125" s="220">
        <v>0</v>
      </c>
      <c r="N125" s="220">
        <v>0</v>
      </c>
      <c r="O125" s="224">
        <v>0</v>
      </c>
      <c r="P125" s="436">
        <v>0</v>
      </c>
      <c r="Q125" s="436">
        <v>0</v>
      </c>
      <c r="R125" s="436">
        <v>0</v>
      </c>
      <c r="S125" s="224">
        <v>0</v>
      </c>
      <c r="T125" s="220">
        <v>0</v>
      </c>
      <c r="U125" s="220">
        <v>0</v>
      </c>
      <c r="V125" s="220">
        <v>0</v>
      </c>
    </row>
    <row r="126" spans="1:22" ht="21.95" hidden="1" customHeight="1" x14ac:dyDescent="0.55000000000000004">
      <c r="B126" s="218">
        <f>(F127/2.9)*1000000</f>
        <v>0</v>
      </c>
      <c r="C126" s="217" t="s">
        <v>356</v>
      </c>
      <c r="D126" s="529"/>
      <c r="E126" s="219" t="s">
        <v>20</v>
      </c>
      <c r="F126" s="220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</row>
    <row r="127" spans="1:22" ht="21.95" hidden="1" customHeight="1" x14ac:dyDescent="0.5">
      <c r="B127" s="218" t="e">
        <f>(F128/2.9)*1000000</f>
        <v>#VALUE!</v>
      </c>
      <c r="C127" s="222" t="s">
        <v>183</v>
      </c>
      <c r="D127" s="530" t="s">
        <v>184</v>
      </c>
      <c r="E127" s="531"/>
      <c r="F127" s="531"/>
      <c r="G127" s="531"/>
      <c r="H127" s="531"/>
      <c r="I127" s="531"/>
      <c r="J127" s="531"/>
      <c r="K127" s="531"/>
      <c r="L127" s="531"/>
      <c r="M127" s="531"/>
      <c r="N127" s="531"/>
      <c r="O127" s="531"/>
      <c r="P127" s="531"/>
      <c r="Q127" s="531"/>
      <c r="R127" s="531"/>
      <c r="S127" s="531"/>
      <c r="T127" s="531"/>
      <c r="U127" s="531"/>
      <c r="V127" s="532"/>
    </row>
    <row r="128" spans="1:22" ht="21.95" hidden="1" customHeight="1" x14ac:dyDescent="0.5">
      <c r="B128" s="218">
        <f>(F129/2.9)*1000000</f>
        <v>0</v>
      </c>
      <c r="C128" s="523" t="s">
        <v>319</v>
      </c>
      <c r="D128" s="525" t="s">
        <v>181</v>
      </c>
      <c r="E128" s="211" t="s">
        <v>19</v>
      </c>
      <c r="F128" s="212" t="s">
        <v>323</v>
      </c>
      <c r="G128" s="212" t="s">
        <v>323</v>
      </c>
      <c r="H128" s="212" t="s">
        <v>323</v>
      </c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</row>
    <row r="129" spans="1:22" ht="21.95" hidden="1" customHeight="1" x14ac:dyDescent="0.5">
      <c r="B129" s="218">
        <f>(F130/2.9)*1000000</f>
        <v>0</v>
      </c>
      <c r="C129" s="524"/>
      <c r="D129" s="526"/>
      <c r="E129" s="527" t="s">
        <v>20</v>
      </c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</row>
    <row r="130" spans="1:22" ht="21.95" hidden="1" customHeight="1" x14ac:dyDescent="0.55000000000000004">
      <c r="A130" s="47">
        <f>A124</f>
        <v>2.9</v>
      </c>
      <c r="B130" s="218">
        <f>(F131/A130)*1000000</f>
        <v>8620.689655172413</v>
      </c>
      <c r="C130" s="223" t="s">
        <v>324</v>
      </c>
      <c r="D130" s="526"/>
      <c r="E130" s="528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</row>
    <row r="131" spans="1:22" ht="21.95" hidden="1" customHeight="1" x14ac:dyDescent="0.55000000000000004">
      <c r="A131" s="217" t="str">
        <f>"[ "  &amp;B130&amp;" กล้า  ]"</f>
        <v>[ 8620.68965517241 กล้า  ]</v>
      </c>
      <c r="B131" s="218"/>
      <c r="C131" s="442" t="s">
        <v>357</v>
      </c>
      <c r="D131" s="525" t="s">
        <v>166</v>
      </c>
      <c r="E131" s="211" t="s">
        <v>19</v>
      </c>
      <c r="F131" s="226">
        <v>2.5000000000000001E-2</v>
      </c>
      <c r="G131" s="224">
        <v>2.5000000000000001E-2</v>
      </c>
      <c r="H131" s="436">
        <v>0</v>
      </c>
      <c r="I131" s="436">
        <v>0</v>
      </c>
      <c r="J131" s="436">
        <v>2.5000000000000001E-2</v>
      </c>
      <c r="K131" s="224">
        <v>0</v>
      </c>
      <c r="L131" s="220">
        <v>0</v>
      </c>
      <c r="M131" s="220">
        <v>0</v>
      </c>
      <c r="N131" s="220">
        <v>0</v>
      </c>
      <c r="O131" s="224">
        <v>0</v>
      </c>
      <c r="P131" s="436">
        <v>0</v>
      </c>
      <c r="Q131" s="436">
        <v>0</v>
      </c>
      <c r="R131" s="436">
        <v>0</v>
      </c>
      <c r="S131" s="224">
        <v>0</v>
      </c>
      <c r="T131" s="220">
        <v>0</v>
      </c>
      <c r="U131" s="220">
        <v>0</v>
      </c>
      <c r="V131" s="220">
        <v>0</v>
      </c>
    </row>
    <row r="132" spans="1:22" ht="21.95" hidden="1" customHeight="1" x14ac:dyDescent="0.55000000000000004">
      <c r="B132" s="218">
        <f>(F133/2.9)*1000000</f>
        <v>0</v>
      </c>
      <c r="C132" s="217" t="s">
        <v>358</v>
      </c>
      <c r="D132" s="529"/>
      <c r="E132" s="219" t="s">
        <v>20</v>
      </c>
      <c r="F132" s="220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</row>
    <row r="133" spans="1:22" ht="21.95" hidden="1" customHeight="1" x14ac:dyDescent="0.5">
      <c r="B133" s="218" t="e">
        <f>(F134/2.9)*1000000</f>
        <v>#VALUE!</v>
      </c>
      <c r="C133" s="222" t="s">
        <v>183</v>
      </c>
      <c r="D133" s="530" t="s">
        <v>184</v>
      </c>
      <c r="E133" s="531"/>
      <c r="F133" s="531"/>
      <c r="G133" s="531"/>
      <c r="H133" s="531"/>
      <c r="I133" s="531"/>
      <c r="J133" s="531"/>
      <c r="K133" s="531"/>
      <c r="L133" s="531"/>
      <c r="M133" s="531"/>
      <c r="N133" s="531"/>
      <c r="O133" s="531"/>
      <c r="P133" s="531"/>
      <c r="Q133" s="531"/>
      <c r="R133" s="531"/>
      <c r="S133" s="531"/>
      <c r="T133" s="531"/>
      <c r="U133" s="531"/>
      <c r="V133" s="532"/>
    </row>
    <row r="134" spans="1:22" ht="21.95" hidden="1" customHeight="1" x14ac:dyDescent="0.5">
      <c r="B134" s="218">
        <f>(F135/2.9)*1000000</f>
        <v>0</v>
      </c>
      <c r="C134" s="523" t="s">
        <v>319</v>
      </c>
      <c r="D134" s="525" t="s">
        <v>181</v>
      </c>
      <c r="E134" s="211" t="s">
        <v>19</v>
      </c>
      <c r="F134" s="212" t="s">
        <v>323</v>
      </c>
      <c r="G134" s="212" t="s">
        <v>323</v>
      </c>
      <c r="H134" s="212" t="s">
        <v>323</v>
      </c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</row>
    <row r="135" spans="1:22" ht="21.95" hidden="1" customHeight="1" x14ac:dyDescent="0.5">
      <c r="B135" s="218">
        <f>(F136/2.9)*1000000</f>
        <v>0</v>
      </c>
      <c r="C135" s="524"/>
      <c r="D135" s="526"/>
      <c r="E135" s="527" t="s">
        <v>20</v>
      </c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</row>
    <row r="136" spans="1:22" ht="21.95" hidden="1" customHeight="1" x14ac:dyDescent="0.55000000000000004">
      <c r="A136" s="47">
        <f>A130</f>
        <v>2.9</v>
      </c>
      <c r="B136" s="218">
        <f>(F137/A136)*1000000</f>
        <v>8620.689655172413</v>
      </c>
      <c r="C136" s="217" t="s">
        <v>324</v>
      </c>
      <c r="D136" s="526"/>
      <c r="E136" s="528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</row>
    <row r="137" spans="1:22" ht="21.95" hidden="1" customHeight="1" x14ac:dyDescent="0.55000000000000004">
      <c r="A137" s="217" t="str">
        <f>"[ "  &amp;B136&amp;" กล้า  ]"</f>
        <v>[ 8620.68965517241 กล้า  ]</v>
      </c>
      <c r="B137" s="218"/>
      <c r="C137" s="442" t="s">
        <v>359</v>
      </c>
      <c r="D137" s="525" t="s">
        <v>166</v>
      </c>
      <c r="E137" s="211" t="s">
        <v>19</v>
      </c>
      <c r="F137" s="226">
        <v>2.5000000000000001E-2</v>
      </c>
      <c r="G137" s="224">
        <v>2.5000000000000001E-2</v>
      </c>
      <c r="H137" s="436">
        <v>0</v>
      </c>
      <c r="I137" s="436">
        <v>0</v>
      </c>
      <c r="J137" s="436">
        <v>2.5000000000000001E-2</v>
      </c>
      <c r="K137" s="224">
        <v>0</v>
      </c>
      <c r="L137" s="220">
        <v>0</v>
      </c>
      <c r="M137" s="220">
        <v>0</v>
      </c>
      <c r="N137" s="220">
        <v>0</v>
      </c>
      <c r="O137" s="224">
        <v>0</v>
      </c>
      <c r="P137" s="436">
        <v>0</v>
      </c>
      <c r="Q137" s="436">
        <v>0</v>
      </c>
      <c r="R137" s="436">
        <v>0</v>
      </c>
      <c r="S137" s="224">
        <v>0</v>
      </c>
      <c r="T137" s="220">
        <v>0</v>
      </c>
      <c r="U137" s="220">
        <v>0</v>
      </c>
      <c r="V137" s="220">
        <v>0</v>
      </c>
    </row>
    <row r="138" spans="1:22" ht="21.95" hidden="1" customHeight="1" x14ac:dyDescent="0.55000000000000004">
      <c r="B138" s="218">
        <f>(F139/2.9)*1000000</f>
        <v>0</v>
      </c>
      <c r="C138" s="217" t="s">
        <v>360</v>
      </c>
      <c r="D138" s="529"/>
      <c r="E138" s="219" t="s">
        <v>20</v>
      </c>
      <c r="F138" s="220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</row>
    <row r="139" spans="1:22" ht="21.95" hidden="1" customHeight="1" x14ac:dyDescent="0.5">
      <c r="B139" s="218" t="e">
        <f>(F140/2.9)*1000000</f>
        <v>#VALUE!</v>
      </c>
      <c r="C139" s="222" t="s">
        <v>183</v>
      </c>
      <c r="D139" s="530" t="s">
        <v>184</v>
      </c>
      <c r="E139" s="531"/>
      <c r="F139" s="531"/>
      <c r="G139" s="531"/>
      <c r="H139" s="531"/>
      <c r="I139" s="531"/>
      <c r="J139" s="531"/>
      <c r="K139" s="531"/>
      <c r="L139" s="531"/>
      <c r="M139" s="531"/>
      <c r="N139" s="531"/>
      <c r="O139" s="531"/>
      <c r="P139" s="531"/>
      <c r="Q139" s="531"/>
      <c r="R139" s="531"/>
      <c r="S139" s="531"/>
      <c r="T139" s="531"/>
      <c r="U139" s="531"/>
      <c r="V139" s="532"/>
    </row>
    <row r="140" spans="1:22" ht="21.95" hidden="1" customHeight="1" x14ac:dyDescent="0.5">
      <c r="B140" s="218">
        <f>(F141/2.9)*1000000</f>
        <v>0</v>
      </c>
      <c r="C140" s="523" t="s">
        <v>319</v>
      </c>
      <c r="D140" s="525" t="s">
        <v>181</v>
      </c>
      <c r="E140" s="211" t="s">
        <v>19</v>
      </c>
      <c r="F140" s="212" t="s">
        <v>323</v>
      </c>
      <c r="G140" s="212" t="s">
        <v>323</v>
      </c>
      <c r="H140" s="212" t="s">
        <v>323</v>
      </c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</row>
    <row r="141" spans="1:22" ht="21.95" hidden="1" customHeight="1" x14ac:dyDescent="0.5">
      <c r="B141" s="218">
        <f>(F142/2.9)*1000000</f>
        <v>0</v>
      </c>
      <c r="C141" s="524"/>
      <c r="D141" s="526"/>
      <c r="E141" s="527" t="s">
        <v>20</v>
      </c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</row>
    <row r="142" spans="1:22" ht="21.95" hidden="1" customHeight="1" x14ac:dyDescent="0.55000000000000004">
      <c r="A142" s="47">
        <f>A136</f>
        <v>2.9</v>
      </c>
      <c r="B142" s="218">
        <f>(F143/A142)*1000000</f>
        <v>8620.689655172413</v>
      </c>
      <c r="C142" s="223" t="s">
        <v>324</v>
      </c>
      <c r="D142" s="526"/>
      <c r="E142" s="528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</row>
    <row r="143" spans="1:22" ht="21.95" hidden="1" customHeight="1" x14ac:dyDescent="0.55000000000000004">
      <c r="A143" s="217" t="str">
        <f>"[ "  &amp;B142&amp;" กล้า  ]"</f>
        <v>[ 8620.68965517241 กล้า  ]</v>
      </c>
      <c r="B143" s="218"/>
      <c r="C143" s="442" t="s">
        <v>361</v>
      </c>
      <c r="D143" s="525" t="s">
        <v>166</v>
      </c>
      <c r="E143" s="211" t="s">
        <v>19</v>
      </c>
      <c r="F143" s="226">
        <v>2.5000000000000001E-2</v>
      </c>
      <c r="G143" s="224">
        <v>2.5000000000000001E-2</v>
      </c>
      <c r="H143" s="436">
        <v>0</v>
      </c>
      <c r="I143" s="436">
        <v>0</v>
      </c>
      <c r="J143" s="436">
        <v>2.5000000000000001E-2</v>
      </c>
      <c r="K143" s="224">
        <v>0</v>
      </c>
      <c r="L143" s="220">
        <v>0</v>
      </c>
      <c r="M143" s="220">
        <v>0</v>
      </c>
      <c r="N143" s="220">
        <v>0</v>
      </c>
      <c r="O143" s="224">
        <v>0</v>
      </c>
      <c r="P143" s="436">
        <v>0</v>
      </c>
      <c r="Q143" s="436">
        <v>0</v>
      </c>
      <c r="R143" s="436">
        <v>0</v>
      </c>
      <c r="S143" s="224">
        <v>0</v>
      </c>
      <c r="T143" s="220">
        <v>0</v>
      </c>
      <c r="U143" s="220">
        <v>0</v>
      </c>
      <c r="V143" s="220">
        <v>0</v>
      </c>
    </row>
    <row r="144" spans="1:22" ht="21.95" hidden="1" customHeight="1" x14ac:dyDescent="0.55000000000000004">
      <c r="B144" s="218">
        <f>(F145/2.9)*1000000</f>
        <v>0</v>
      </c>
      <c r="C144" s="217" t="s">
        <v>362</v>
      </c>
      <c r="D144" s="529"/>
      <c r="E144" s="219" t="s">
        <v>20</v>
      </c>
      <c r="F144" s="220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</row>
    <row r="145" spans="1:22" ht="21.95" hidden="1" customHeight="1" x14ac:dyDescent="0.5">
      <c r="B145" s="218" t="e">
        <f>(F146/2.9)*1000000</f>
        <v>#VALUE!</v>
      </c>
      <c r="C145" s="222" t="s">
        <v>183</v>
      </c>
      <c r="D145" s="530" t="s">
        <v>184</v>
      </c>
      <c r="E145" s="531"/>
      <c r="F145" s="531"/>
      <c r="G145" s="531"/>
      <c r="H145" s="531"/>
      <c r="I145" s="531"/>
      <c r="J145" s="531"/>
      <c r="K145" s="531"/>
      <c r="L145" s="531"/>
      <c r="M145" s="531"/>
      <c r="N145" s="531"/>
      <c r="O145" s="531"/>
      <c r="P145" s="531"/>
      <c r="Q145" s="531"/>
      <c r="R145" s="531"/>
      <c r="S145" s="531"/>
      <c r="T145" s="531"/>
      <c r="U145" s="531"/>
      <c r="V145" s="532"/>
    </row>
    <row r="146" spans="1:22" ht="21.95" hidden="1" customHeight="1" x14ac:dyDescent="0.5">
      <c r="B146" s="218">
        <f>(F147/2.9)*1000000</f>
        <v>0</v>
      </c>
      <c r="C146" s="523" t="s">
        <v>319</v>
      </c>
      <c r="D146" s="525" t="s">
        <v>181</v>
      </c>
      <c r="E146" s="211" t="s">
        <v>19</v>
      </c>
      <c r="F146" s="212" t="s">
        <v>323</v>
      </c>
      <c r="G146" s="212" t="s">
        <v>323</v>
      </c>
      <c r="H146" s="212" t="s">
        <v>323</v>
      </c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</row>
    <row r="147" spans="1:22" ht="21.95" hidden="1" customHeight="1" x14ac:dyDescent="0.5">
      <c r="B147" s="218">
        <f>(F148/2.9)*1000000</f>
        <v>0</v>
      </c>
      <c r="C147" s="524"/>
      <c r="D147" s="526"/>
      <c r="E147" s="527" t="s">
        <v>20</v>
      </c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</row>
    <row r="148" spans="1:22" ht="21.95" hidden="1" customHeight="1" x14ac:dyDescent="0.55000000000000004">
      <c r="A148" s="47">
        <f>A142</f>
        <v>2.9</v>
      </c>
      <c r="B148" s="218">
        <f>(F149/A148)*1000000</f>
        <v>8620.689655172413</v>
      </c>
      <c r="C148" s="217" t="s">
        <v>324</v>
      </c>
      <c r="D148" s="526"/>
      <c r="E148" s="528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</row>
    <row r="149" spans="1:22" ht="21.95" hidden="1" customHeight="1" x14ac:dyDescent="0.55000000000000004">
      <c r="A149" s="217" t="str">
        <f>"[ "  &amp;B148&amp;" กล้า  ]"</f>
        <v>[ 8620.68965517241 กล้า  ]</v>
      </c>
      <c r="B149" s="218"/>
      <c r="C149" s="442" t="s">
        <v>363</v>
      </c>
      <c r="D149" s="525" t="s">
        <v>166</v>
      </c>
      <c r="E149" s="211" t="s">
        <v>19</v>
      </c>
      <c r="F149" s="226">
        <v>2.5000000000000001E-2</v>
      </c>
      <c r="G149" s="224">
        <v>2.5000000000000001E-2</v>
      </c>
      <c r="H149" s="436">
        <v>0</v>
      </c>
      <c r="I149" s="436">
        <v>0</v>
      </c>
      <c r="J149" s="436">
        <v>2.5000000000000001E-2</v>
      </c>
      <c r="K149" s="224">
        <v>0</v>
      </c>
      <c r="L149" s="220">
        <v>0</v>
      </c>
      <c r="M149" s="220">
        <v>0</v>
      </c>
      <c r="N149" s="220">
        <v>0</v>
      </c>
      <c r="O149" s="224">
        <v>0</v>
      </c>
      <c r="P149" s="436">
        <v>0</v>
      </c>
      <c r="Q149" s="436">
        <v>0</v>
      </c>
      <c r="R149" s="436">
        <v>0</v>
      </c>
      <c r="S149" s="224">
        <v>0</v>
      </c>
      <c r="T149" s="220">
        <v>0</v>
      </c>
      <c r="U149" s="220">
        <v>0</v>
      </c>
      <c r="V149" s="220">
        <v>0</v>
      </c>
    </row>
    <row r="150" spans="1:22" ht="21.95" hidden="1" customHeight="1" x14ac:dyDescent="0.55000000000000004">
      <c r="B150" s="218">
        <f>(F151/2.9)*1000000</f>
        <v>0</v>
      </c>
      <c r="C150" s="217" t="s">
        <v>364</v>
      </c>
      <c r="D150" s="529"/>
      <c r="E150" s="219" t="s">
        <v>20</v>
      </c>
      <c r="F150" s="220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</row>
    <row r="151" spans="1:22" ht="21.95" hidden="1" customHeight="1" x14ac:dyDescent="0.5">
      <c r="B151" s="218" t="e">
        <f>(F152/2.9)*1000000</f>
        <v>#VALUE!</v>
      </c>
      <c r="C151" s="222" t="s">
        <v>183</v>
      </c>
      <c r="D151" s="530" t="s">
        <v>184</v>
      </c>
      <c r="E151" s="531"/>
      <c r="F151" s="531"/>
      <c r="G151" s="531"/>
      <c r="H151" s="531"/>
      <c r="I151" s="531"/>
      <c r="J151" s="531"/>
      <c r="K151" s="531"/>
      <c r="L151" s="531"/>
      <c r="M151" s="531"/>
      <c r="N151" s="531"/>
      <c r="O151" s="531"/>
      <c r="P151" s="531"/>
      <c r="Q151" s="531"/>
      <c r="R151" s="531"/>
      <c r="S151" s="531"/>
      <c r="T151" s="531"/>
      <c r="U151" s="531"/>
      <c r="V151" s="532"/>
    </row>
    <row r="152" spans="1:22" ht="21.95" hidden="1" customHeight="1" x14ac:dyDescent="0.5">
      <c r="B152" s="218">
        <f>(F153/2.9)*1000000</f>
        <v>0</v>
      </c>
      <c r="C152" s="523" t="s">
        <v>319</v>
      </c>
      <c r="D152" s="525" t="s">
        <v>181</v>
      </c>
      <c r="E152" s="211" t="s">
        <v>19</v>
      </c>
      <c r="F152" s="212" t="s">
        <v>323</v>
      </c>
      <c r="G152" s="212" t="s">
        <v>323</v>
      </c>
      <c r="H152" s="212" t="s">
        <v>323</v>
      </c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</row>
    <row r="153" spans="1:22" ht="21.95" hidden="1" customHeight="1" x14ac:dyDescent="0.5">
      <c r="B153" s="218">
        <f>(F154/2.9)*1000000</f>
        <v>0</v>
      </c>
      <c r="C153" s="524"/>
      <c r="D153" s="526"/>
      <c r="E153" s="527" t="s">
        <v>20</v>
      </c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</row>
    <row r="154" spans="1:22" ht="21.95" hidden="1" customHeight="1" x14ac:dyDescent="0.55000000000000004">
      <c r="A154" s="47">
        <f>A148</f>
        <v>2.9</v>
      </c>
      <c r="B154" s="218">
        <f>(F155/A154)*1000000</f>
        <v>8620.689655172413</v>
      </c>
      <c r="C154" s="217" t="s">
        <v>324</v>
      </c>
      <c r="D154" s="526"/>
      <c r="E154" s="528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</row>
    <row r="155" spans="1:22" ht="21.95" hidden="1" customHeight="1" x14ac:dyDescent="0.55000000000000004">
      <c r="A155" s="217" t="str">
        <f>"[ "  &amp;B154&amp;" กล้า  ]"</f>
        <v>[ 8620.68965517241 กล้า  ]</v>
      </c>
      <c r="B155" s="218"/>
      <c r="C155" s="442" t="s">
        <v>365</v>
      </c>
      <c r="D155" s="525" t="s">
        <v>166</v>
      </c>
      <c r="E155" s="211" t="s">
        <v>19</v>
      </c>
      <c r="F155" s="226">
        <v>2.5000000000000001E-2</v>
      </c>
      <c r="G155" s="224">
        <v>2.5000000000000001E-2</v>
      </c>
      <c r="H155" s="436">
        <v>0</v>
      </c>
      <c r="I155" s="436">
        <v>0</v>
      </c>
      <c r="J155" s="436">
        <v>2.5000000000000001E-2</v>
      </c>
      <c r="K155" s="224">
        <v>0</v>
      </c>
      <c r="L155" s="220">
        <v>0</v>
      </c>
      <c r="M155" s="220">
        <v>0</v>
      </c>
      <c r="N155" s="220">
        <v>0</v>
      </c>
      <c r="O155" s="224">
        <v>0</v>
      </c>
      <c r="P155" s="436">
        <v>0</v>
      </c>
      <c r="Q155" s="436">
        <v>0</v>
      </c>
      <c r="R155" s="436">
        <v>0</v>
      </c>
      <c r="S155" s="224">
        <v>0</v>
      </c>
      <c r="T155" s="220">
        <v>0</v>
      </c>
      <c r="U155" s="220">
        <v>0</v>
      </c>
      <c r="V155" s="220">
        <v>0</v>
      </c>
    </row>
    <row r="156" spans="1:22" ht="21.95" hidden="1" customHeight="1" x14ac:dyDescent="0.55000000000000004">
      <c r="B156" s="218">
        <f>(F157/2.9)*1000000</f>
        <v>0</v>
      </c>
      <c r="C156" s="217" t="s">
        <v>366</v>
      </c>
      <c r="D156" s="529"/>
      <c r="E156" s="219" t="s">
        <v>20</v>
      </c>
      <c r="F156" s="220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</row>
    <row r="157" spans="1:22" ht="21.95" hidden="1" customHeight="1" x14ac:dyDescent="0.5">
      <c r="B157" s="218" t="e">
        <f>(F158/2.9)*1000000</f>
        <v>#VALUE!</v>
      </c>
      <c r="C157" s="222" t="s">
        <v>183</v>
      </c>
      <c r="D157" s="530" t="s">
        <v>184</v>
      </c>
      <c r="E157" s="531"/>
      <c r="F157" s="531"/>
      <c r="G157" s="531"/>
      <c r="H157" s="531"/>
      <c r="I157" s="531"/>
      <c r="J157" s="531"/>
      <c r="K157" s="531"/>
      <c r="L157" s="531"/>
      <c r="M157" s="531"/>
      <c r="N157" s="531"/>
      <c r="O157" s="531"/>
      <c r="P157" s="531"/>
      <c r="Q157" s="531"/>
      <c r="R157" s="531"/>
      <c r="S157" s="531"/>
      <c r="T157" s="531"/>
      <c r="U157" s="531"/>
      <c r="V157" s="532"/>
    </row>
    <row r="158" spans="1:22" ht="21.95" hidden="1" customHeight="1" x14ac:dyDescent="0.5">
      <c r="B158" s="218">
        <f>(F159/2.9)*1000000</f>
        <v>0</v>
      </c>
      <c r="C158" s="523" t="s">
        <v>319</v>
      </c>
      <c r="D158" s="525" t="s">
        <v>181</v>
      </c>
      <c r="E158" s="211" t="s">
        <v>19</v>
      </c>
      <c r="F158" s="212" t="s">
        <v>323</v>
      </c>
      <c r="G158" s="212" t="s">
        <v>323</v>
      </c>
      <c r="H158" s="212" t="s">
        <v>323</v>
      </c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</row>
    <row r="159" spans="1:22" ht="21.95" hidden="1" customHeight="1" x14ac:dyDescent="0.5">
      <c r="B159" s="218">
        <f>(F160/2.9)*1000000</f>
        <v>0</v>
      </c>
      <c r="C159" s="524"/>
      <c r="D159" s="526"/>
      <c r="E159" s="527" t="s">
        <v>20</v>
      </c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</row>
    <row r="160" spans="1:22" ht="21.95" hidden="1" customHeight="1" x14ac:dyDescent="0.55000000000000004">
      <c r="A160" s="47">
        <f>A154</f>
        <v>2.9</v>
      </c>
      <c r="B160" s="218">
        <f>(F161/A160)*1000000</f>
        <v>8620.689655172413</v>
      </c>
      <c r="C160" s="217" t="s">
        <v>324</v>
      </c>
      <c r="D160" s="526"/>
      <c r="E160" s="528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</row>
    <row r="161" spans="1:45" ht="21.95" hidden="1" customHeight="1" x14ac:dyDescent="0.55000000000000004">
      <c r="A161" s="217" t="str">
        <f>"[ "  &amp;B160&amp;" กล้า  ]"</f>
        <v>[ 8620.68965517241 กล้า  ]</v>
      </c>
      <c r="B161" s="218"/>
      <c r="C161" s="442" t="s">
        <v>367</v>
      </c>
      <c r="D161" s="525" t="s">
        <v>166</v>
      </c>
      <c r="E161" s="211" t="s">
        <v>19</v>
      </c>
      <c r="F161" s="226">
        <v>2.5000000000000001E-2</v>
      </c>
      <c r="G161" s="224">
        <v>2.5000000000000001E-2</v>
      </c>
      <c r="H161" s="436">
        <v>0</v>
      </c>
      <c r="I161" s="436">
        <v>0</v>
      </c>
      <c r="J161" s="436">
        <v>2.5000000000000001E-2</v>
      </c>
      <c r="K161" s="224">
        <v>0</v>
      </c>
      <c r="L161" s="220">
        <v>0</v>
      </c>
      <c r="M161" s="220">
        <v>0</v>
      </c>
      <c r="N161" s="220">
        <v>0</v>
      </c>
      <c r="O161" s="224">
        <v>0</v>
      </c>
      <c r="P161" s="436">
        <v>0</v>
      </c>
      <c r="Q161" s="436">
        <v>0</v>
      </c>
      <c r="R161" s="436">
        <v>0</v>
      </c>
      <c r="S161" s="224">
        <v>0</v>
      </c>
      <c r="T161" s="220">
        <v>0</v>
      </c>
      <c r="U161" s="220">
        <v>0</v>
      </c>
      <c r="V161" s="220">
        <v>0</v>
      </c>
    </row>
    <row r="162" spans="1:45" ht="21.95" hidden="1" customHeight="1" x14ac:dyDescent="0.55000000000000004">
      <c r="B162" s="218">
        <f>(F163/2.9)*1000000</f>
        <v>0</v>
      </c>
      <c r="C162" s="217" t="s">
        <v>368</v>
      </c>
      <c r="D162" s="529"/>
      <c r="E162" s="219" t="s">
        <v>20</v>
      </c>
      <c r="F162" s="220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</row>
    <row r="163" spans="1:45" ht="38.25" hidden="1" customHeight="1" x14ac:dyDescent="0.5">
      <c r="C163" s="222" t="s">
        <v>183</v>
      </c>
      <c r="D163" s="530" t="s">
        <v>184</v>
      </c>
      <c r="E163" s="531"/>
      <c r="F163" s="531"/>
      <c r="G163" s="531"/>
      <c r="H163" s="531"/>
      <c r="I163" s="531"/>
      <c r="J163" s="531"/>
      <c r="K163" s="531"/>
      <c r="L163" s="531"/>
      <c r="M163" s="531"/>
      <c r="N163" s="531"/>
      <c r="O163" s="531"/>
      <c r="P163" s="531"/>
      <c r="Q163" s="531"/>
      <c r="R163" s="531"/>
      <c r="S163" s="531"/>
      <c r="T163" s="531"/>
      <c r="U163" s="531"/>
      <c r="V163" s="532"/>
    </row>
    <row r="164" spans="1:45" s="429" customFormat="1" ht="23.25" hidden="1" x14ac:dyDescent="0.5">
      <c r="A164" s="415">
        <v>2.9</v>
      </c>
      <c r="B164" s="443">
        <f>(F165/A164)*1000000</f>
        <v>0</v>
      </c>
      <c r="C164" s="444" t="s">
        <v>183</v>
      </c>
      <c r="D164" s="538" t="s">
        <v>184</v>
      </c>
      <c r="E164" s="539"/>
      <c r="F164" s="539"/>
      <c r="G164" s="539"/>
      <c r="H164" s="539"/>
      <c r="I164" s="539"/>
      <c r="J164" s="539"/>
      <c r="K164" s="539"/>
      <c r="L164" s="539"/>
      <c r="M164" s="539"/>
      <c r="N164" s="539"/>
      <c r="O164" s="539"/>
      <c r="P164" s="539"/>
      <c r="Q164" s="539"/>
      <c r="R164" s="539"/>
      <c r="S164" s="539"/>
      <c r="T164" s="539"/>
      <c r="U164" s="539"/>
      <c r="V164" s="540"/>
      <c r="X164" s="445" t="s">
        <v>184</v>
      </c>
      <c r="Y164" s="432"/>
    </row>
    <row r="165" spans="1:45" ht="23.25" x14ac:dyDescent="0.5">
      <c r="B165" s="207" t="e">
        <f>B171+B177+B183+#REF!+#REF!+#REF!+#REF!+#REF!+#REF!+#REF!+#REF!+#REF!+#REF!+#REF!+#REF!+#REF!+#REF!+#REF!+#REF!+#REF!+#REF!+#REF!+#REF!</f>
        <v>#REF!</v>
      </c>
      <c r="C165" s="208" t="s">
        <v>175</v>
      </c>
      <c r="D165" s="200" t="s">
        <v>166</v>
      </c>
      <c r="E165" s="201" t="s">
        <v>19</v>
      </c>
      <c r="F165" s="413">
        <v>0</v>
      </c>
      <c r="G165" s="413">
        <v>0</v>
      </c>
      <c r="H165" s="413">
        <v>0</v>
      </c>
      <c r="I165" s="413">
        <v>0</v>
      </c>
      <c r="J165" s="413">
        <v>0</v>
      </c>
      <c r="K165" s="413">
        <v>0</v>
      </c>
      <c r="L165" s="413">
        <v>0</v>
      </c>
      <c r="M165" s="413">
        <v>0</v>
      </c>
      <c r="N165" s="413">
        <v>0</v>
      </c>
      <c r="O165" s="413">
        <v>0</v>
      </c>
      <c r="P165" s="413">
        <v>0</v>
      </c>
      <c r="Q165" s="413">
        <v>0</v>
      </c>
      <c r="R165" s="413">
        <v>0</v>
      </c>
      <c r="S165" s="413">
        <v>0</v>
      </c>
      <c r="T165" s="413">
        <v>0</v>
      </c>
      <c r="U165" s="413">
        <v>0</v>
      </c>
      <c r="V165" s="413">
        <v>0</v>
      </c>
      <c r="W165" s="188"/>
    </row>
    <row r="166" spans="1:45" ht="17.25" customHeight="1" x14ac:dyDescent="0.5">
      <c r="C166" s="202"/>
      <c r="D166" s="203"/>
      <c r="E166" s="204" t="s">
        <v>20</v>
      </c>
      <c r="F166" s="209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188"/>
    </row>
    <row r="167" spans="1:45" ht="21" customHeight="1" x14ac:dyDescent="0.5">
      <c r="A167" s="161" t="s">
        <v>369</v>
      </c>
      <c r="C167" s="208" t="s">
        <v>178</v>
      </c>
      <c r="D167" s="200" t="s">
        <v>166</v>
      </c>
      <c r="E167" s="201" t="s">
        <v>19</v>
      </c>
      <c r="F167" s="226">
        <v>0</v>
      </c>
      <c r="G167" s="224">
        <v>0</v>
      </c>
      <c r="H167" s="225">
        <v>0</v>
      </c>
      <c r="I167" s="225">
        <v>0</v>
      </c>
      <c r="J167" s="225">
        <v>0</v>
      </c>
      <c r="K167" s="226">
        <v>0</v>
      </c>
      <c r="L167" s="220">
        <v>0</v>
      </c>
      <c r="M167" s="220">
        <v>0</v>
      </c>
      <c r="N167" s="220">
        <v>0</v>
      </c>
      <c r="O167" s="224">
        <v>0</v>
      </c>
      <c r="P167" s="225">
        <v>0</v>
      </c>
      <c r="Q167" s="225">
        <v>0</v>
      </c>
      <c r="R167" s="225">
        <v>0</v>
      </c>
      <c r="S167" s="446">
        <v>0</v>
      </c>
      <c r="T167" s="220">
        <v>0</v>
      </c>
      <c r="U167" s="220">
        <v>0</v>
      </c>
      <c r="V167" s="220">
        <v>0</v>
      </c>
      <c r="W167" s="188"/>
    </row>
    <row r="168" spans="1:45" s="47" customFormat="1" ht="18.75" customHeight="1" x14ac:dyDescent="0.5">
      <c r="A168" s="47" t="s">
        <v>370</v>
      </c>
      <c r="C168" s="202"/>
      <c r="D168" s="203"/>
      <c r="E168" s="204" t="s">
        <v>20</v>
      </c>
      <c r="F168" s="204"/>
      <c r="G168" s="204"/>
      <c r="H168" s="204"/>
      <c r="I168" s="205"/>
      <c r="J168" s="205"/>
      <c r="K168" s="205"/>
      <c r="L168" s="206"/>
      <c r="M168" s="205"/>
      <c r="N168" s="205"/>
      <c r="O168" s="205"/>
      <c r="P168" s="206"/>
      <c r="Q168" s="205"/>
      <c r="R168" s="205"/>
      <c r="S168" s="205"/>
      <c r="T168" s="206"/>
      <c r="U168" s="205"/>
      <c r="V168" s="205"/>
      <c r="W168" s="210"/>
      <c r="AQ168" s="161"/>
      <c r="AR168" s="161"/>
      <c r="AS168" s="161"/>
    </row>
    <row r="169" spans="1:45" s="47" customFormat="1" ht="23.25" x14ac:dyDescent="0.5">
      <c r="C169" s="523" t="s">
        <v>319</v>
      </c>
      <c r="D169" s="525" t="s">
        <v>181</v>
      </c>
      <c r="E169" s="211" t="s">
        <v>19</v>
      </c>
      <c r="F169" s="212" t="s">
        <v>182</v>
      </c>
      <c r="G169" s="212" t="s">
        <v>182</v>
      </c>
      <c r="H169" s="212" t="s">
        <v>182</v>
      </c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188"/>
      <c r="AQ169" s="161"/>
      <c r="AR169" s="161"/>
      <c r="AS169" s="161"/>
    </row>
    <row r="170" spans="1:45" s="47" customFormat="1" ht="23.25" x14ac:dyDescent="0.5">
      <c r="C170" s="524"/>
      <c r="D170" s="526"/>
      <c r="E170" s="527" t="s">
        <v>20</v>
      </c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183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</row>
    <row r="171" spans="1:45" s="47" customFormat="1" ht="24" x14ac:dyDescent="0.55000000000000004">
      <c r="A171" s="47">
        <v>2.9</v>
      </c>
      <c r="B171" s="218">
        <f>(F172/A171)*1000000</f>
        <v>0</v>
      </c>
      <c r="C171" s="217" t="s">
        <v>377</v>
      </c>
      <c r="D171" s="526"/>
      <c r="E171" s="528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188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</row>
    <row r="172" spans="1:45" s="47" customFormat="1" ht="24.75" x14ac:dyDescent="0.55000000000000004">
      <c r="A172" s="217" t="str">
        <f>"[ "  &amp;B171&amp;" กล้า  ]"</f>
        <v>[ 0 กล้า  ]</v>
      </c>
      <c r="C172" s="441" t="s">
        <v>378</v>
      </c>
      <c r="D172" s="525" t="s">
        <v>166</v>
      </c>
      <c r="E172" s="211" t="s">
        <v>19</v>
      </c>
      <c r="F172" s="226"/>
      <c r="G172" s="224"/>
      <c r="H172" s="225"/>
      <c r="I172" s="225"/>
      <c r="J172" s="225"/>
      <c r="K172" s="226"/>
      <c r="L172" s="220"/>
      <c r="M172" s="220"/>
      <c r="N172" s="220"/>
      <c r="O172" s="224"/>
      <c r="P172" s="225"/>
      <c r="Q172" s="225"/>
      <c r="R172" s="225"/>
      <c r="S172" s="227"/>
      <c r="T172" s="220"/>
      <c r="U172" s="220"/>
      <c r="V172" s="220"/>
      <c r="W172" s="188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</row>
    <row r="173" spans="1:45" s="47" customFormat="1" ht="24" x14ac:dyDescent="0.55000000000000004">
      <c r="B173" s="218">
        <f t="shared" ref="B173:B185" si="8">(F174/2.9)*1000000</f>
        <v>0</v>
      </c>
      <c r="C173" s="217" t="s">
        <v>387</v>
      </c>
      <c r="D173" s="529"/>
      <c r="E173" s="219" t="s">
        <v>20</v>
      </c>
      <c r="F173" s="220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188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</row>
    <row r="174" spans="1:45" s="47" customFormat="1" ht="23.25" x14ac:dyDescent="0.5">
      <c r="B174" s="218" t="e">
        <f t="shared" si="8"/>
        <v>#VALUE!</v>
      </c>
      <c r="C174" s="222" t="s">
        <v>183</v>
      </c>
      <c r="D174" s="530" t="s">
        <v>184</v>
      </c>
      <c r="E174" s="531"/>
      <c r="F174" s="531"/>
      <c r="G174" s="531"/>
      <c r="H174" s="531"/>
      <c r="I174" s="531"/>
      <c r="J174" s="531"/>
      <c r="K174" s="531"/>
      <c r="L174" s="531"/>
      <c r="M174" s="531"/>
      <c r="N174" s="531"/>
      <c r="O174" s="531"/>
      <c r="P174" s="531"/>
      <c r="Q174" s="531"/>
      <c r="R174" s="531"/>
      <c r="S174" s="531"/>
      <c r="T174" s="531"/>
      <c r="U174" s="531"/>
      <c r="V174" s="532"/>
      <c r="W174" s="210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</row>
    <row r="175" spans="1:45" s="47" customFormat="1" ht="23.25" x14ac:dyDescent="0.5">
      <c r="B175" s="218">
        <f t="shared" si="8"/>
        <v>0</v>
      </c>
      <c r="C175" s="523" t="s">
        <v>319</v>
      </c>
      <c r="D175" s="525" t="s">
        <v>181</v>
      </c>
      <c r="E175" s="211" t="s">
        <v>19</v>
      </c>
      <c r="F175" s="212" t="s">
        <v>182</v>
      </c>
      <c r="G175" s="212" t="s">
        <v>182</v>
      </c>
      <c r="H175" s="212" t="s">
        <v>182</v>
      </c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13"/>
      <c r="U175" s="213"/>
      <c r="V175" s="213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</row>
    <row r="176" spans="1:45" s="47" customFormat="1" ht="23.25" x14ac:dyDescent="0.5">
      <c r="B176" s="218">
        <f t="shared" si="8"/>
        <v>0</v>
      </c>
      <c r="C176" s="524"/>
      <c r="D176" s="526"/>
      <c r="E176" s="527" t="s">
        <v>20</v>
      </c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</row>
    <row r="177" spans="1:45" s="47" customFormat="1" ht="24" x14ac:dyDescent="0.55000000000000004">
      <c r="A177" s="47">
        <f>A171</f>
        <v>2.9</v>
      </c>
      <c r="B177" s="218">
        <f>(F178/A177)*1000000</f>
        <v>0</v>
      </c>
      <c r="C177" s="217" t="s">
        <v>377</v>
      </c>
      <c r="D177" s="526"/>
      <c r="E177" s="528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</row>
    <row r="178" spans="1:45" s="47" customFormat="1" ht="24.75" x14ac:dyDescent="0.55000000000000004">
      <c r="A178" s="217" t="str">
        <f>"[ "  &amp;B177&amp;" กล้า  ]"</f>
        <v>[ 0 กล้า  ]</v>
      </c>
      <c r="B178" s="218"/>
      <c r="C178" s="217" t="s">
        <v>379</v>
      </c>
      <c r="D178" s="525" t="s">
        <v>166</v>
      </c>
      <c r="E178" s="211" t="s">
        <v>19</v>
      </c>
      <c r="F178" s="226"/>
      <c r="G178" s="224"/>
      <c r="H178" s="225"/>
      <c r="I178" s="225"/>
      <c r="J178" s="225"/>
      <c r="K178" s="226"/>
      <c r="L178" s="220"/>
      <c r="M178" s="220"/>
      <c r="N178" s="220"/>
      <c r="O178" s="224"/>
      <c r="P178" s="225"/>
      <c r="Q178" s="225"/>
      <c r="R178" s="225"/>
      <c r="S178" s="227"/>
      <c r="T178" s="220"/>
      <c r="U178" s="220"/>
      <c r="V178" s="220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</row>
    <row r="179" spans="1:45" s="47" customFormat="1" ht="24" x14ac:dyDescent="0.55000000000000004">
      <c r="B179" s="218">
        <f t="shared" si="8"/>
        <v>0</v>
      </c>
      <c r="C179" s="217" t="s">
        <v>387</v>
      </c>
      <c r="D179" s="529"/>
      <c r="E179" s="219" t="s">
        <v>20</v>
      </c>
      <c r="F179" s="220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</row>
    <row r="180" spans="1:45" ht="21.95" customHeight="1" x14ac:dyDescent="0.5">
      <c r="B180" s="218" t="e">
        <f t="shared" si="8"/>
        <v>#VALUE!</v>
      </c>
      <c r="C180" s="222" t="s">
        <v>183</v>
      </c>
      <c r="D180" s="530" t="s">
        <v>184</v>
      </c>
      <c r="E180" s="531"/>
      <c r="F180" s="531"/>
      <c r="G180" s="531"/>
      <c r="H180" s="531"/>
      <c r="I180" s="531"/>
      <c r="J180" s="531"/>
      <c r="K180" s="531"/>
      <c r="L180" s="531"/>
      <c r="M180" s="531"/>
      <c r="N180" s="531"/>
      <c r="O180" s="531"/>
      <c r="P180" s="531"/>
      <c r="Q180" s="531"/>
      <c r="R180" s="531"/>
      <c r="S180" s="531"/>
      <c r="T180" s="531"/>
      <c r="U180" s="531"/>
      <c r="V180" s="532"/>
      <c r="AA180" s="161"/>
      <c r="AB180" s="161"/>
      <c r="AE180" s="161"/>
      <c r="AI180" s="161"/>
      <c r="AM180" s="161"/>
    </row>
    <row r="181" spans="1:45" ht="21.95" customHeight="1" x14ac:dyDescent="0.5">
      <c r="B181" s="218">
        <f t="shared" si="8"/>
        <v>0</v>
      </c>
      <c r="C181" s="523" t="s">
        <v>319</v>
      </c>
      <c r="D181" s="525" t="s">
        <v>181</v>
      </c>
      <c r="E181" s="211" t="s">
        <v>19</v>
      </c>
      <c r="F181" s="212" t="s">
        <v>182</v>
      </c>
      <c r="G181" s="212" t="s">
        <v>182</v>
      </c>
      <c r="H181" s="212" t="s">
        <v>182</v>
      </c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AA181" s="161"/>
      <c r="AB181" s="161"/>
      <c r="AE181" s="161"/>
      <c r="AI181" s="161"/>
      <c r="AM181" s="161"/>
    </row>
    <row r="182" spans="1:45" ht="21.95" customHeight="1" x14ac:dyDescent="0.5">
      <c r="B182" s="218">
        <f t="shared" si="8"/>
        <v>0</v>
      </c>
      <c r="C182" s="524"/>
      <c r="D182" s="526"/>
      <c r="E182" s="527" t="s">
        <v>20</v>
      </c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AA182" s="161"/>
      <c r="AB182" s="228"/>
      <c r="AC182" s="228"/>
      <c r="AD182" s="228"/>
      <c r="AE182" s="161"/>
      <c r="AF182" s="228"/>
      <c r="AG182" s="228"/>
      <c r="AH182" s="228"/>
      <c r="AI182" s="161"/>
      <c r="AJ182" s="228"/>
      <c r="AK182" s="228"/>
      <c r="AL182" s="228"/>
      <c r="AM182" s="161"/>
      <c r="AN182" s="228"/>
      <c r="AO182" s="228"/>
      <c r="AP182" s="228"/>
    </row>
    <row r="183" spans="1:45" ht="21.95" customHeight="1" x14ac:dyDescent="0.55000000000000004">
      <c r="A183" s="47">
        <f>A177</f>
        <v>2.9</v>
      </c>
      <c r="B183" s="218">
        <f>(F184/A183)*1000000</f>
        <v>0</v>
      </c>
      <c r="C183" s="217" t="s">
        <v>377</v>
      </c>
      <c r="D183" s="526"/>
      <c r="E183" s="528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AA183" s="161"/>
      <c r="AB183" s="228"/>
      <c r="AC183" s="228"/>
      <c r="AD183" s="228"/>
      <c r="AE183" s="161"/>
      <c r="AF183" s="228"/>
      <c r="AG183" s="228"/>
      <c r="AH183" s="228"/>
      <c r="AI183" s="161"/>
      <c r="AJ183" s="228"/>
      <c r="AK183" s="228"/>
      <c r="AL183" s="228"/>
      <c r="AM183" s="161"/>
      <c r="AN183" s="228"/>
      <c r="AO183" s="228"/>
      <c r="AP183" s="228"/>
    </row>
    <row r="184" spans="1:45" ht="21.95" customHeight="1" x14ac:dyDescent="0.55000000000000004">
      <c r="A184" s="217" t="str">
        <f>"[ "  &amp;B183&amp;" กล้า  ]"</f>
        <v>[ 0 กล้า  ]</v>
      </c>
      <c r="B184" s="218"/>
      <c r="C184" s="217" t="s">
        <v>380</v>
      </c>
      <c r="D184" s="525" t="s">
        <v>166</v>
      </c>
      <c r="E184" s="211" t="s">
        <v>19</v>
      </c>
      <c r="F184" s="226"/>
      <c r="G184" s="224"/>
      <c r="H184" s="225"/>
      <c r="I184" s="225"/>
      <c r="J184" s="225"/>
      <c r="K184" s="226"/>
      <c r="L184" s="220"/>
      <c r="M184" s="220"/>
      <c r="N184" s="220"/>
      <c r="O184" s="224"/>
      <c r="P184" s="225"/>
      <c r="Q184" s="225"/>
      <c r="R184" s="225"/>
      <c r="S184" s="227"/>
      <c r="T184" s="220"/>
      <c r="U184" s="220"/>
      <c r="V184" s="220"/>
      <c r="AA184" s="161"/>
      <c r="AB184" s="161"/>
      <c r="AE184" s="161"/>
      <c r="AI184" s="161"/>
      <c r="AM184" s="161"/>
    </row>
    <row r="185" spans="1:45" ht="21.95" customHeight="1" x14ac:dyDescent="0.55000000000000004">
      <c r="B185" s="218">
        <f t="shared" si="8"/>
        <v>0</v>
      </c>
      <c r="C185" s="217" t="s">
        <v>387</v>
      </c>
      <c r="D185" s="529"/>
      <c r="E185" s="219" t="s">
        <v>20</v>
      </c>
      <c r="F185" s="220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AQ185" s="228"/>
    </row>
    <row r="186" spans="1:45" ht="21.95" customHeight="1" x14ac:dyDescent="0.5">
      <c r="B186" s="218" t="e">
        <f>(#REF!/2.9)*1000000</f>
        <v>#REF!</v>
      </c>
      <c r="C186" s="222" t="s">
        <v>183</v>
      </c>
      <c r="D186" s="530" t="s">
        <v>184</v>
      </c>
      <c r="E186" s="531"/>
      <c r="F186" s="531"/>
      <c r="G186" s="531"/>
      <c r="H186" s="531"/>
      <c r="I186" s="531"/>
      <c r="J186" s="531"/>
      <c r="K186" s="531"/>
      <c r="L186" s="531"/>
      <c r="M186" s="531"/>
      <c r="N186" s="531"/>
      <c r="O186" s="531"/>
      <c r="P186" s="531"/>
      <c r="Q186" s="531"/>
      <c r="R186" s="531"/>
      <c r="S186" s="531"/>
      <c r="T186" s="531"/>
      <c r="U186" s="531"/>
      <c r="V186" s="532"/>
      <c r="AQ186" s="228"/>
    </row>
    <row r="187" spans="1:45" ht="49.5" customHeight="1" x14ac:dyDescent="0.5">
      <c r="A187" s="161" t="s">
        <v>371</v>
      </c>
      <c r="C187" s="164" t="s">
        <v>185</v>
      </c>
      <c r="D187" s="164"/>
      <c r="F187" s="163"/>
      <c r="J187" s="230"/>
      <c r="K187" s="230"/>
      <c r="L187" s="230"/>
      <c r="M187" s="231"/>
      <c r="N187" s="230"/>
      <c r="O187" s="230"/>
      <c r="P187" s="230"/>
      <c r="Q187" s="231"/>
      <c r="R187" s="230"/>
      <c r="S187" s="232"/>
      <c r="T187" s="164"/>
      <c r="V187" s="230"/>
    </row>
    <row r="188" spans="1:45" x14ac:dyDescent="0.5">
      <c r="C188" s="164" t="s">
        <v>372</v>
      </c>
      <c r="D188" s="164"/>
      <c r="F188" s="163"/>
      <c r="J188" s="230"/>
      <c r="K188" s="230"/>
      <c r="L188" s="230"/>
      <c r="M188" s="231"/>
      <c r="N188" s="230"/>
      <c r="O188" s="230"/>
      <c r="P188" s="230"/>
      <c r="Q188" s="231"/>
      <c r="R188" s="230"/>
      <c r="S188" s="232"/>
      <c r="T188" s="233"/>
      <c r="U188" s="233"/>
      <c r="V188" s="233"/>
    </row>
    <row r="189" spans="1:45" x14ac:dyDescent="0.5">
      <c r="C189" s="234" t="s">
        <v>373</v>
      </c>
      <c r="D189" s="234"/>
      <c r="F189" s="163"/>
      <c r="J189" s="230"/>
      <c r="K189" s="230"/>
      <c r="L189" s="230"/>
      <c r="M189" s="231"/>
      <c r="N189" s="230"/>
      <c r="O189" s="230"/>
      <c r="P189" s="230"/>
      <c r="Q189" s="231"/>
      <c r="R189" s="230"/>
      <c r="S189" s="232"/>
      <c r="T189" s="233"/>
      <c r="U189" s="233"/>
      <c r="V189" s="233"/>
    </row>
    <row r="190" spans="1:45" x14ac:dyDescent="0.5">
      <c r="C190" s="234" t="s">
        <v>143</v>
      </c>
      <c r="D190" s="234"/>
      <c r="F190" s="163"/>
      <c r="S190" s="232"/>
      <c r="T190" s="233"/>
      <c r="U190" s="233"/>
      <c r="V190" s="233"/>
    </row>
    <row r="191" spans="1:45" ht="28.5" customHeight="1" x14ac:dyDescent="0.5">
      <c r="C191" s="235" t="s">
        <v>186</v>
      </c>
      <c r="D191" s="235"/>
      <c r="E191" s="236"/>
      <c r="F191" s="237"/>
      <c r="G191" s="238"/>
      <c r="H191" s="238"/>
      <c r="I191" s="239"/>
      <c r="J191" s="239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</row>
    <row r="192" spans="1:45" ht="296.25" customHeight="1" x14ac:dyDescent="0.5">
      <c r="C192" s="533" t="s">
        <v>187</v>
      </c>
      <c r="D192" s="534"/>
      <c r="E192" s="534"/>
      <c r="F192" s="534"/>
      <c r="G192" s="534"/>
      <c r="H192" s="534"/>
      <c r="I192" s="241"/>
      <c r="J192" s="242"/>
      <c r="K192" s="243"/>
      <c r="L192" s="244"/>
      <c r="M192" s="535" t="s">
        <v>188</v>
      </c>
      <c r="N192" s="536"/>
      <c r="O192" s="536"/>
      <c r="P192" s="536"/>
      <c r="Q192" s="536"/>
      <c r="R192" s="537"/>
      <c r="S192" s="240"/>
      <c r="T192" s="240"/>
      <c r="U192" s="240"/>
      <c r="V192" s="240"/>
    </row>
    <row r="193" spans="10:22" x14ac:dyDescent="0.5">
      <c r="J193" s="447"/>
      <c r="K193" s="230"/>
      <c r="L193" s="230"/>
      <c r="M193" s="231"/>
      <c r="N193" s="447"/>
      <c r="O193" s="230"/>
      <c r="P193" s="230"/>
      <c r="Q193" s="231"/>
      <c r="R193" s="447"/>
      <c r="V193" s="448"/>
    </row>
  </sheetData>
  <mergeCells count="155">
    <mergeCell ref="C26:C27"/>
    <mergeCell ref="D26:D28"/>
    <mergeCell ref="E27:E28"/>
    <mergeCell ref="C2:V2"/>
    <mergeCell ref="C3:F3"/>
    <mergeCell ref="N4:O4"/>
    <mergeCell ref="T4:V4"/>
    <mergeCell ref="C5:G5"/>
    <mergeCell ref="T5:V5"/>
    <mergeCell ref="C7:L7"/>
    <mergeCell ref="C8:G8"/>
    <mergeCell ref="R9:S9"/>
    <mergeCell ref="S13:S14"/>
    <mergeCell ref="T13:V13"/>
    <mergeCell ref="C21:C22"/>
    <mergeCell ref="D21:D23"/>
    <mergeCell ref="E22:E23"/>
    <mergeCell ref="D24:D25"/>
    <mergeCell ref="F13:F14"/>
    <mergeCell ref="G13:G14"/>
    <mergeCell ref="H13:J13"/>
    <mergeCell ref="K13:K14"/>
    <mergeCell ref="L13:N13"/>
    <mergeCell ref="O13:O14"/>
    <mergeCell ref="P13:R13"/>
    <mergeCell ref="D35:D36"/>
    <mergeCell ref="D37:V37"/>
    <mergeCell ref="C38:C39"/>
    <mergeCell ref="D38:D40"/>
    <mergeCell ref="E39:E40"/>
    <mergeCell ref="D41:D42"/>
    <mergeCell ref="D29:D30"/>
    <mergeCell ref="D31:V31"/>
    <mergeCell ref="C32:C33"/>
    <mergeCell ref="D32:D34"/>
    <mergeCell ref="E33:E34"/>
    <mergeCell ref="C50:C51"/>
    <mergeCell ref="D50:D52"/>
    <mergeCell ref="E51:E52"/>
    <mergeCell ref="D53:D54"/>
    <mergeCell ref="D55:V55"/>
    <mergeCell ref="C56:C57"/>
    <mergeCell ref="D56:D58"/>
    <mergeCell ref="E57:E58"/>
    <mergeCell ref="D43:V43"/>
    <mergeCell ref="C44:C45"/>
    <mergeCell ref="D44:D46"/>
    <mergeCell ref="E45:E46"/>
    <mergeCell ref="D47:D48"/>
    <mergeCell ref="D49:V49"/>
    <mergeCell ref="D67:V67"/>
    <mergeCell ref="C68:C69"/>
    <mergeCell ref="D68:D70"/>
    <mergeCell ref="E69:E70"/>
    <mergeCell ref="D71:D72"/>
    <mergeCell ref="D73:V73"/>
    <mergeCell ref="D59:D60"/>
    <mergeCell ref="D61:V61"/>
    <mergeCell ref="C62:C63"/>
    <mergeCell ref="D62:D64"/>
    <mergeCell ref="E63:E64"/>
    <mergeCell ref="D65:D66"/>
    <mergeCell ref="D83:D84"/>
    <mergeCell ref="D85:V85"/>
    <mergeCell ref="C86:C87"/>
    <mergeCell ref="D86:D88"/>
    <mergeCell ref="E87:E88"/>
    <mergeCell ref="D89:D90"/>
    <mergeCell ref="C74:C75"/>
    <mergeCell ref="D74:D76"/>
    <mergeCell ref="E75:E76"/>
    <mergeCell ref="D77:D78"/>
    <mergeCell ref="D79:V79"/>
    <mergeCell ref="C80:C81"/>
    <mergeCell ref="D80:D82"/>
    <mergeCell ref="E81:E82"/>
    <mergeCell ref="C98:C99"/>
    <mergeCell ref="D98:D100"/>
    <mergeCell ref="E99:E100"/>
    <mergeCell ref="D101:D102"/>
    <mergeCell ref="D103:V103"/>
    <mergeCell ref="C104:C105"/>
    <mergeCell ref="D104:D106"/>
    <mergeCell ref="E105:E106"/>
    <mergeCell ref="D91:V91"/>
    <mergeCell ref="C92:C93"/>
    <mergeCell ref="D92:D94"/>
    <mergeCell ref="E93:E94"/>
    <mergeCell ref="D95:D96"/>
    <mergeCell ref="D97:V97"/>
    <mergeCell ref="D115:V115"/>
    <mergeCell ref="C116:C117"/>
    <mergeCell ref="D116:D118"/>
    <mergeCell ref="E117:E118"/>
    <mergeCell ref="D119:D120"/>
    <mergeCell ref="D121:V121"/>
    <mergeCell ref="D107:D108"/>
    <mergeCell ref="D109:V109"/>
    <mergeCell ref="C110:C111"/>
    <mergeCell ref="D110:D112"/>
    <mergeCell ref="E111:E112"/>
    <mergeCell ref="D113:D114"/>
    <mergeCell ref="D131:D132"/>
    <mergeCell ref="D133:V133"/>
    <mergeCell ref="C134:C135"/>
    <mergeCell ref="D134:D136"/>
    <mergeCell ref="E135:E136"/>
    <mergeCell ref="D137:D138"/>
    <mergeCell ref="C122:C123"/>
    <mergeCell ref="D122:D124"/>
    <mergeCell ref="E123:E124"/>
    <mergeCell ref="D125:D126"/>
    <mergeCell ref="D127:V127"/>
    <mergeCell ref="C128:C129"/>
    <mergeCell ref="D128:D130"/>
    <mergeCell ref="E129:E130"/>
    <mergeCell ref="C146:C147"/>
    <mergeCell ref="D146:D148"/>
    <mergeCell ref="E147:E148"/>
    <mergeCell ref="D149:D150"/>
    <mergeCell ref="D151:V151"/>
    <mergeCell ref="C152:C153"/>
    <mergeCell ref="D152:D154"/>
    <mergeCell ref="E153:E154"/>
    <mergeCell ref="D139:V139"/>
    <mergeCell ref="C140:C141"/>
    <mergeCell ref="D140:D142"/>
    <mergeCell ref="E141:E142"/>
    <mergeCell ref="D143:D144"/>
    <mergeCell ref="D145:V145"/>
    <mergeCell ref="D163:V163"/>
    <mergeCell ref="D164:V164"/>
    <mergeCell ref="C169:C170"/>
    <mergeCell ref="D169:D171"/>
    <mergeCell ref="E170:E171"/>
    <mergeCell ref="D172:D173"/>
    <mergeCell ref="D155:D156"/>
    <mergeCell ref="D157:V157"/>
    <mergeCell ref="C158:C159"/>
    <mergeCell ref="D158:D160"/>
    <mergeCell ref="E159:E160"/>
    <mergeCell ref="D161:D162"/>
    <mergeCell ref="C181:C182"/>
    <mergeCell ref="D181:D183"/>
    <mergeCell ref="E182:E183"/>
    <mergeCell ref="D184:D185"/>
    <mergeCell ref="D186:V186"/>
    <mergeCell ref="C192:H192"/>
    <mergeCell ref="M192:R192"/>
    <mergeCell ref="D174:V174"/>
    <mergeCell ref="C175:C176"/>
    <mergeCell ref="D175:D177"/>
    <mergeCell ref="E176:E177"/>
    <mergeCell ref="D178:D179"/>
    <mergeCell ref="D180:V180"/>
  </mergeCells>
  <printOptions horizontalCentered="1"/>
  <pageMargins left="0.39370078740157483" right="0.39370078740157483" top="0.6692913385826772" bottom="0.39370078740157483" header="0.51181102362204722" footer="0.23622047244094491"/>
  <pageSetup paperSize="9" scale="86" orientation="landscape" horizontalDpi="300" verticalDpi="300" r:id="rId1"/>
  <headerFooter alignWithMargins="0"/>
  <rowBreaks count="3" manualBreakCount="3">
    <brk id="49" min="2" max="21" man="1"/>
    <brk id="85" min="2" max="21" man="1"/>
    <brk id="186" min="2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R52"/>
  <sheetViews>
    <sheetView tabSelected="1" view="pageBreakPreview" zoomScaleNormal="100" zoomScaleSheetLayoutView="100" workbookViewId="0">
      <selection activeCell="F45" sqref="F45"/>
    </sheetView>
  </sheetViews>
  <sheetFormatPr defaultRowHeight="22.5" x14ac:dyDescent="0.55000000000000004"/>
  <cols>
    <col min="1" max="1" width="3.25" style="249" customWidth="1"/>
    <col min="2" max="2" width="39.75" style="249" customWidth="1"/>
    <col min="3" max="3" width="9.125" style="249" customWidth="1"/>
    <col min="4" max="4" width="8.875" style="249" bestFit="1" customWidth="1"/>
    <col min="5" max="5" width="9.25" style="249" customWidth="1"/>
    <col min="6" max="6" width="11.25" style="249" customWidth="1"/>
    <col min="7" max="7" width="5.375" style="249" bestFit="1" customWidth="1"/>
    <col min="8" max="8" width="10.125" style="249" bestFit="1" customWidth="1"/>
    <col min="9" max="9" width="9.875" style="249" bestFit="1" customWidth="1"/>
    <col min="10" max="10" width="10.5" style="249" bestFit="1" customWidth="1"/>
    <col min="11" max="11" width="10.5" style="249" customWidth="1"/>
    <col min="12" max="12" width="8.25" style="249" customWidth="1"/>
    <col min="13" max="13" width="3" style="249" customWidth="1"/>
    <col min="14" max="256" width="9" style="247"/>
    <col min="257" max="257" width="3.25" style="247" customWidth="1"/>
    <col min="258" max="258" width="29" style="247" customWidth="1"/>
    <col min="259" max="259" width="9.125" style="247" customWidth="1"/>
    <col min="260" max="260" width="8.875" style="247" bestFit="1" customWidth="1"/>
    <col min="261" max="261" width="9.25" style="247" customWidth="1"/>
    <col min="262" max="262" width="11.25" style="247" customWidth="1"/>
    <col min="263" max="263" width="5.375" style="247" bestFit="1" customWidth="1"/>
    <col min="264" max="264" width="10.125" style="247" bestFit="1" customWidth="1"/>
    <col min="265" max="265" width="9.875" style="247" bestFit="1" customWidth="1"/>
    <col min="266" max="266" width="10.5" style="247" bestFit="1" customWidth="1"/>
    <col min="267" max="267" width="10.5" style="247" customWidth="1"/>
    <col min="268" max="268" width="8.25" style="247" customWidth="1"/>
    <col min="269" max="269" width="3" style="247" customWidth="1"/>
    <col min="270" max="512" width="9" style="247"/>
    <col min="513" max="513" width="3.25" style="247" customWidth="1"/>
    <col min="514" max="514" width="29" style="247" customWidth="1"/>
    <col min="515" max="515" width="9.125" style="247" customWidth="1"/>
    <col min="516" max="516" width="8.875" style="247" bestFit="1" customWidth="1"/>
    <col min="517" max="517" width="9.25" style="247" customWidth="1"/>
    <col min="518" max="518" width="11.25" style="247" customWidth="1"/>
    <col min="519" max="519" width="5.375" style="247" bestFit="1" customWidth="1"/>
    <col min="520" max="520" width="10.125" style="247" bestFit="1" customWidth="1"/>
    <col min="521" max="521" width="9.875" style="247" bestFit="1" customWidth="1"/>
    <col min="522" max="522" width="10.5" style="247" bestFit="1" customWidth="1"/>
    <col min="523" max="523" width="10.5" style="247" customWidth="1"/>
    <col min="524" max="524" width="8.25" style="247" customWidth="1"/>
    <col min="525" max="525" width="3" style="247" customWidth="1"/>
    <col min="526" max="768" width="9" style="247"/>
    <col min="769" max="769" width="3.25" style="247" customWidth="1"/>
    <col min="770" max="770" width="29" style="247" customWidth="1"/>
    <col min="771" max="771" width="9.125" style="247" customWidth="1"/>
    <col min="772" max="772" width="8.875" style="247" bestFit="1" customWidth="1"/>
    <col min="773" max="773" width="9.25" style="247" customWidth="1"/>
    <col min="774" max="774" width="11.25" style="247" customWidth="1"/>
    <col min="775" max="775" width="5.375" style="247" bestFit="1" customWidth="1"/>
    <col min="776" max="776" width="10.125" style="247" bestFit="1" customWidth="1"/>
    <col min="777" max="777" width="9.875" style="247" bestFit="1" customWidth="1"/>
    <col min="778" max="778" width="10.5" style="247" bestFit="1" customWidth="1"/>
    <col min="779" max="779" width="10.5" style="247" customWidth="1"/>
    <col min="780" max="780" width="8.25" style="247" customWidth="1"/>
    <col min="781" max="781" width="3" style="247" customWidth="1"/>
    <col min="782" max="1024" width="9" style="247"/>
    <col min="1025" max="1025" width="3.25" style="247" customWidth="1"/>
    <col min="1026" max="1026" width="29" style="247" customWidth="1"/>
    <col min="1027" max="1027" width="9.125" style="247" customWidth="1"/>
    <col min="1028" max="1028" width="8.875" style="247" bestFit="1" customWidth="1"/>
    <col min="1029" max="1029" width="9.25" style="247" customWidth="1"/>
    <col min="1030" max="1030" width="11.25" style="247" customWidth="1"/>
    <col min="1031" max="1031" width="5.375" style="247" bestFit="1" customWidth="1"/>
    <col min="1032" max="1032" width="10.125" style="247" bestFit="1" customWidth="1"/>
    <col min="1033" max="1033" width="9.875" style="247" bestFit="1" customWidth="1"/>
    <col min="1034" max="1034" width="10.5" style="247" bestFit="1" customWidth="1"/>
    <col min="1035" max="1035" width="10.5" style="247" customWidth="1"/>
    <col min="1036" max="1036" width="8.25" style="247" customWidth="1"/>
    <col min="1037" max="1037" width="3" style="247" customWidth="1"/>
    <col min="1038" max="1280" width="9" style="247"/>
    <col min="1281" max="1281" width="3.25" style="247" customWidth="1"/>
    <col min="1282" max="1282" width="29" style="247" customWidth="1"/>
    <col min="1283" max="1283" width="9.125" style="247" customWidth="1"/>
    <col min="1284" max="1284" width="8.875" style="247" bestFit="1" customWidth="1"/>
    <col min="1285" max="1285" width="9.25" style="247" customWidth="1"/>
    <col min="1286" max="1286" width="11.25" style="247" customWidth="1"/>
    <col min="1287" max="1287" width="5.375" style="247" bestFit="1" customWidth="1"/>
    <col min="1288" max="1288" width="10.125" style="247" bestFit="1" customWidth="1"/>
    <col min="1289" max="1289" width="9.875" style="247" bestFit="1" customWidth="1"/>
    <col min="1290" max="1290" width="10.5" style="247" bestFit="1" customWidth="1"/>
    <col min="1291" max="1291" width="10.5" style="247" customWidth="1"/>
    <col min="1292" max="1292" width="8.25" style="247" customWidth="1"/>
    <col min="1293" max="1293" width="3" style="247" customWidth="1"/>
    <col min="1294" max="1536" width="9" style="247"/>
    <col min="1537" max="1537" width="3.25" style="247" customWidth="1"/>
    <col min="1538" max="1538" width="29" style="247" customWidth="1"/>
    <col min="1539" max="1539" width="9.125" style="247" customWidth="1"/>
    <col min="1540" max="1540" width="8.875" style="247" bestFit="1" customWidth="1"/>
    <col min="1541" max="1541" width="9.25" style="247" customWidth="1"/>
    <col min="1542" max="1542" width="11.25" style="247" customWidth="1"/>
    <col min="1543" max="1543" width="5.375" style="247" bestFit="1" customWidth="1"/>
    <col min="1544" max="1544" width="10.125" style="247" bestFit="1" customWidth="1"/>
    <col min="1545" max="1545" width="9.875" style="247" bestFit="1" customWidth="1"/>
    <col min="1546" max="1546" width="10.5" style="247" bestFit="1" customWidth="1"/>
    <col min="1547" max="1547" width="10.5" style="247" customWidth="1"/>
    <col min="1548" max="1548" width="8.25" style="247" customWidth="1"/>
    <col min="1549" max="1549" width="3" style="247" customWidth="1"/>
    <col min="1550" max="1792" width="9" style="247"/>
    <col min="1793" max="1793" width="3.25" style="247" customWidth="1"/>
    <col min="1794" max="1794" width="29" style="247" customWidth="1"/>
    <col min="1795" max="1795" width="9.125" style="247" customWidth="1"/>
    <col min="1796" max="1796" width="8.875" style="247" bestFit="1" customWidth="1"/>
    <col min="1797" max="1797" width="9.25" style="247" customWidth="1"/>
    <col min="1798" max="1798" width="11.25" style="247" customWidth="1"/>
    <col min="1799" max="1799" width="5.375" style="247" bestFit="1" customWidth="1"/>
    <col min="1800" max="1800" width="10.125" style="247" bestFit="1" customWidth="1"/>
    <col min="1801" max="1801" width="9.875" style="247" bestFit="1" customWidth="1"/>
    <col min="1802" max="1802" width="10.5" style="247" bestFit="1" customWidth="1"/>
    <col min="1803" max="1803" width="10.5" style="247" customWidth="1"/>
    <col min="1804" max="1804" width="8.25" style="247" customWidth="1"/>
    <col min="1805" max="1805" width="3" style="247" customWidth="1"/>
    <col min="1806" max="2048" width="9" style="247"/>
    <col min="2049" max="2049" width="3.25" style="247" customWidth="1"/>
    <col min="2050" max="2050" width="29" style="247" customWidth="1"/>
    <col min="2051" max="2051" width="9.125" style="247" customWidth="1"/>
    <col min="2052" max="2052" width="8.875" style="247" bestFit="1" customWidth="1"/>
    <col min="2053" max="2053" width="9.25" style="247" customWidth="1"/>
    <col min="2054" max="2054" width="11.25" style="247" customWidth="1"/>
    <col min="2055" max="2055" width="5.375" style="247" bestFit="1" customWidth="1"/>
    <col min="2056" max="2056" width="10.125" style="247" bestFit="1" customWidth="1"/>
    <col min="2057" max="2057" width="9.875" style="247" bestFit="1" customWidth="1"/>
    <col min="2058" max="2058" width="10.5" style="247" bestFit="1" customWidth="1"/>
    <col min="2059" max="2059" width="10.5" style="247" customWidth="1"/>
    <col min="2060" max="2060" width="8.25" style="247" customWidth="1"/>
    <col min="2061" max="2061" width="3" style="247" customWidth="1"/>
    <col min="2062" max="2304" width="9" style="247"/>
    <col min="2305" max="2305" width="3.25" style="247" customWidth="1"/>
    <col min="2306" max="2306" width="29" style="247" customWidth="1"/>
    <col min="2307" max="2307" width="9.125" style="247" customWidth="1"/>
    <col min="2308" max="2308" width="8.875" style="247" bestFit="1" customWidth="1"/>
    <col min="2309" max="2309" width="9.25" style="247" customWidth="1"/>
    <col min="2310" max="2310" width="11.25" style="247" customWidth="1"/>
    <col min="2311" max="2311" width="5.375" style="247" bestFit="1" customWidth="1"/>
    <col min="2312" max="2312" width="10.125" style="247" bestFit="1" customWidth="1"/>
    <col min="2313" max="2313" width="9.875" style="247" bestFit="1" customWidth="1"/>
    <col min="2314" max="2314" width="10.5" style="247" bestFit="1" customWidth="1"/>
    <col min="2315" max="2315" width="10.5" style="247" customWidth="1"/>
    <col min="2316" max="2316" width="8.25" style="247" customWidth="1"/>
    <col min="2317" max="2317" width="3" style="247" customWidth="1"/>
    <col min="2318" max="2560" width="9" style="247"/>
    <col min="2561" max="2561" width="3.25" style="247" customWidth="1"/>
    <col min="2562" max="2562" width="29" style="247" customWidth="1"/>
    <col min="2563" max="2563" width="9.125" style="247" customWidth="1"/>
    <col min="2564" max="2564" width="8.875" style="247" bestFit="1" customWidth="1"/>
    <col min="2565" max="2565" width="9.25" style="247" customWidth="1"/>
    <col min="2566" max="2566" width="11.25" style="247" customWidth="1"/>
    <col min="2567" max="2567" width="5.375" style="247" bestFit="1" customWidth="1"/>
    <col min="2568" max="2568" width="10.125" style="247" bestFit="1" customWidth="1"/>
    <col min="2569" max="2569" width="9.875" style="247" bestFit="1" customWidth="1"/>
    <col min="2570" max="2570" width="10.5" style="247" bestFit="1" customWidth="1"/>
    <col min="2571" max="2571" width="10.5" style="247" customWidth="1"/>
    <col min="2572" max="2572" width="8.25" style="247" customWidth="1"/>
    <col min="2573" max="2573" width="3" style="247" customWidth="1"/>
    <col min="2574" max="2816" width="9" style="247"/>
    <col min="2817" max="2817" width="3.25" style="247" customWidth="1"/>
    <col min="2818" max="2818" width="29" style="247" customWidth="1"/>
    <col min="2819" max="2819" width="9.125" style="247" customWidth="1"/>
    <col min="2820" max="2820" width="8.875" style="247" bestFit="1" customWidth="1"/>
    <col min="2821" max="2821" width="9.25" style="247" customWidth="1"/>
    <col min="2822" max="2822" width="11.25" style="247" customWidth="1"/>
    <col min="2823" max="2823" width="5.375" style="247" bestFit="1" customWidth="1"/>
    <col min="2824" max="2824" width="10.125" style="247" bestFit="1" customWidth="1"/>
    <col min="2825" max="2825" width="9.875" style="247" bestFit="1" customWidth="1"/>
    <col min="2826" max="2826" width="10.5" style="247" bestFit="1" customWidth="1"/>
    <col min="2827" max="2827" width="10.5" style="247" customWidth="1"/>
    <col min="2828" max="2828" width="8.25" style="247" customWidth="1"/>
    <col min="2829" max="2829" width="3" style="247" customWidth="1"/>
    <col min="2830" max="3072" width="9" style="247"/>
    <col min="3073" max="3073" width="3.25" style="247" customWidth="1"/>
    <col min="3074" max="3074" width="29" style="247" customWidth="1"/>
    <col min="3075" max="3075" width="9.125" style="247" customWidth="1"/>
    <col min="3076" max="3076" width="8.875" style="247" bestFit="1" customWidth="1"/>
    <col min="3077" max="3077" width="9.25" style="247" customWidth="1"/>
    <col min="3078" max="3078" width="11.25" style="247" customWidth="1"/>
    <col min="3079" max="3079" width="5.375" style="247" bestFit="1" customWidth="1"/>
    <col min="3080" max="3080" width="10.125" style="247" bestFit="1" customWidth="1"/>
    <col min="3081" max="3081" width="9.875" style="247" bestFit="1" customWidth="1"/>
    <col min="3082" max="3082" width="10.5" style="247" bestFit="1" customWidth="1"/>
    <col min="3083" max="3083" width="10.5" style="247" customWidth="1"/>
    <col min="3084" max="3084" width="8.25" style="247" customWidth="1"/>
    <col min="3085" max="3085" width="3" style="247" customWidth="1"/>
    <col min="3086" max="3328" width="9" style="247"/>
    <col min="3329" max="3329" width="3.25" style="247" customWidth="1"/>
    <col min="3330" max="3330" width="29" style="247" customWidth="1"/>
    <col min="3331" max="3331" width="9.125" style="247" customWidth="1"/>
    <col min="3332" max="3332" width="8.875" style="247" bestFit="1" customWidth="1"/>
    <col min="3333" max="3333" width="9.25" style="247" customWidth="1"/>
    <col min="3334" max="3334" width="11.25" style="247" customWidth="1"/>
    <col min="3335" max="3335" width="5.375" style="247" bestFit="1" customWidth="1"/>
    <col min="3336" max="3336" width="10.125" style="247" bestFit="1" customWidth="1"/>
    <col min="3337" max="3337" width="9.875" style="247" bestFit="1" customWidth="1"/>
    <col min="3338" max="3338" width="10.5" style="247" bestFit="1" customWidth="1"/>
    <col min="3339" max="3339" width="10.5" style="247" customWidth="1"/>
    <col min="3340" max="3340" width="8.25" style="247" customWidth="1"/>
    <col min="3341" max="3341" width="3" style="247" customWidth="1"/>
    <col min="3342" max="3584" width="9" style="247"/>
    <col min="3585" max="3585" width="3.25" style="247" customWidth="1"/>
    <col min="3586" max="3586" width="29" style="247" customWidth="1"/>
    <col min="3587" max="3587" width="9.125" style="247" customWidth="1"/>
    <col min="3588" max="3588" width="8.875" style="247" bestFit="1" customWidth="1"/>
    <col min="3589" max="3589" width="9.25" style="247" customWidth="1"/>
    <col min="3590" max="3590" width="11.25" style="247" customWidth="1"/>
    <col min="3591" max="3591" width="5.375" style="247" bestFit="1" customWidth="1"/>
    <col min="3592" max="3592" width="10.125" style="247" bestFit="1" customWidth="1"/>
    <col min="3593" max="3593" width="9.875" style="247" bestFit="1" customWidth="1"/>
    <col min="3594" max="3594" width="10.5" style="247" bestFit="1" customWidth="1"/>
    <col min="3595" max="3595" width="10.5" style="247" customWidth="1"/>
    <col min="3596" max="3596" width="8.25" style="247" customWidth="1"/>
    <col min="3597" max="3597" width="3" style="247" customWidth="1"/>
    <col min="3598" max="3840" width="9" style="247"/>
    <col min="3841" max="3841" width="3.25" style="247" customWidth="1"/>
    <col min="3842" max="3842" width="29" style="247" customWidth="1"/>
    <col min="3843" max="3843" width="9.125" style="247" customWidth="1"/>
    <col min="3844" max="3844" width="8.875" style="247" bestFit="1" customWidth="1"/>
    <col min="3845" max="3845" width="9.25" style="247" customWidth="1"/>
    <col min="3846" max="3846" width="11.25" style="247" customWidth="1"/>
    <col min="3847" max="3847" width="5.375" style="247" bestFit="1" customWidth="1"/>
    <col min="3848" max="3848" width="10.125" style="247" bestFit="1" customWidth="1"/>
    <col min="3849" max="3849" width="9.875" style="247" bestFit="1" customWidth="1"/>
    <col min="3850" max="3850" width="10.5" style="247" bestFit="1" customWidth="1"/>
    <col min="3851" max="3851" width="10.5" style="247" customWidth="1"/>
    <col min="3852" max="3852" width="8.25" style="247" customWidth="1"/>
    <col min="3853" max="3853" width="3" style="247" customWidth="1"/>
    <col min="3854" max="4096" width="9" style="247"/>
    <col min="4097" max="4097" width="3.25" style="247" customWidth="1"/>
    <col min="4098" max="4098" width="29" style="247" customWidth="1"/>
    <col min="4099" max="4099" width="9.125" style="247" customWidth="1"/>
    <col min="4100" max="4100" width="8.875" style="247" bestFit="1" customWidth="1"/>
    <col min="4101" max="4101" width="9.25" style="247" customWidth="1"/>
    <col min="4102" max="4102" width="11.25" style="247" customWidth="1"/>
    <col min="4103" max="4103" width="5.375" style="247" bestFit="1" customWidth="1"/>
    <col min="4104" max="4104" width="10.125" style="247" bestFit="1" customWidth="1"/>
    <col min="4105" max="4105" width="9.875" style="247" bestFit="1" customWidth="1"/>
    <col min="4106" max="4106" width="10.5" style="247" bestFit="1" customWidth="1"/>
    <col min="4107" max="4107" width="10.5" style="247" customWidth="1"/>
    <col min="4108" max="4108" width="8.25" style="247" customWidth="1"/>
    <col min="4109" max="4109" width="3" style="247" customWidth="1"/>
    <col min="4110" max="4352" width="9" style="247"/>
    <col min="4353" max="4353" width="3.25" style="247" customWidth="1"/>
    <col min="4354" max="4354" width="29" style="247" customWidth="1"/>
    <col min="4355" max="4355" width="9.125" style="247" customWidth="1"/>
    <col min="4356" max="4356" width="8.875" style="247" bestFit="1" customWidth="1"/>
    <col min="4357" max="4357" width="9.25" style="247" customWidth="1"/>
    <col min="4358" max="4358" width="11.25" style="247" customWidth="1"/>
    <col min="4359" max="4359" width="5.375" style="247" bestFit="1" customWidth="1"/>
    <col min="4360" max="4360" width="10.125" style="247" bestFit="1" customWidth="1"/>
    <col min="4361" max="4361" width="9.875" style="247" bestFit="1" customWidth="1"/>
    <col min="4362" max="4362" width="10.5" style="247" bestFit="1" customWidth="1"/>
    <col min="4363" max="4363" width="10.5" style="247" customWidth="1"/>
    <col min="4364" max="4364" width="8.25" style="247" customWidth="1"/>
    <col min="4365" max="4365" width="3" style="247" customWidth="1"/>
    <col min="4366" max="4608" width="9" style="247"/>
    <col min="4609" max="4609" width="3.25" style="247" customWidth="1"/>
    <col min="4610" max="4610" width="29" style="247" customWidth="1"/>
    <col min="4611" max="4611" width="9.125" style="247" customWidth="1"/>
    <col min="4612" max="4612" width="8.875" style="247" bestFit="1" customWidth="1"/>
    <col min="4613" max="4613" width="9.25" style="247" customWidth="1"/>
    <col min="4614" max="4614" width="11.25" style="247" customWidth="1"/>
    <col min="4615" max="4615" width="5.375" style="247" bestFit="1" customWidth="1"/>
    <col min="4616" max="4616" width="10.125" style="247" bestFit="1" customWidth="1"/>
    <col min="4617" max="4617" width="9.875" style="247" bestFit="1" customWidth="1"/>
    <col min="4618" max="4618" width="10.5" style="247" bestFit="1" customWidth="1"/>
    <col min="4619" max="4619" width="10.5" style="247" customWidth="1"/>
    <col min="4620" max="4620" width="8.25" style="247" customWidth="1"/>
    <col min="4621" max="4621" width="3" style="247" customWidth="1"/>
    <col min="4622" max="4864" width="9" style="247"/>
    <col min="4865" max="4865" width="3.25" style="247" customWidth="1"/>
    <col min="4866" max="4866" width="29" style="247" customWidth="1"/>
    <col min="4867" max="4867" width="9.125" style="247" customWidth="1"/>
    <col min="4868" max="4868" width="8.875" style="247" bestFit="1" customWidth="1"/>
    <col min="4869" max="4869" width="9.25" style="247" customWidth="1"/>
    <col min="4870" max="4870" width="11.25" style="247" customWidth="1"/>
    <col min="4871" max="4871" width="5.375" style="247" bestFit="1" customWidth="1"/>
    <col min="4872" max="4872" width="10.125" style="247" bestFit="1" customWidth="1"/>
    <col min="4873" max="4873" width="9.875" style="247" bestFit="1" customWidth="1"/>
    <col min="4874" max="4874" width="10.5" style="247" bestFit="1" customWidth="1"/>
    <col min="4875" max="4875" width="10.5" style="247" customWidth="1"/>
    <col min="4876" max="4876" width="8.25" style="247" customWidth="1"/>
    <col min="4877" max="4877" width="3" style="247" customWidth="1"/>
    <col min="4878" max="5120" width="9" style="247"/>
    <col min="5121" max="5121" width="3.25" style="247" customWidth="1"/>
    <col min="5122" max="5122" width="29" style="247" customWidth="1"/>
    <col min="5123" max="5123" width="9.125" style="247" customWidth="1"/>
    <col min="5124" max="5124" width="8.875" style="247" bestFit="1" customWidth="1"/>
    <col min="5125" max="5125" width="9.25" style="247" customWidth="1"/>
    <col min="5126" max="5126" width="11.25" style="247" customWidth="1"/>
    <col min="5127" max="5127" width="5.375" style="247" bestFit="1" customWidth="1"/>
    <col min="5128" max="5128" width="10.125" style="247" bestFit="1" customWidth="1"/>
    <col min="5129" max="5129" width="9.875" style="247" bestFit="1" customWidth="1"/>
    <col min="5130" max="5130" width="10.5" style="247" bestFit="1" customWidth="1"/>
    <col min="5131" max="5131" width="10.5" style="247" customWidth="1"/>
    <col min="5132" max="5132" width="8.25" style="247" customWidth="1"/>
    <col min="5133" max="5133" width="3" style="247" customWidth="1"/>
    <col min="5134" max="5376" width="9" style="247"/>
    <col min="5377" max="5377" width="3.25" style="247" customWidth="1"/>
    <col min="5378" max="5378" width="29" style="247" customWidth="1"/>
    <col min="5379" max="5379" width="9.125" style="247" customWidth="1"/>
    <col min="5380" max="5380" width="8.875" style="247" bestFit="1" customWidth="1"/>
    <col min="5381" max="5381" width="9.25" style="247" customWidth="1"/>
    <col min="5382" max="5382" width="11.25" style="247" customWidth="1"/>
    <col min="5383" max="5383" width="5.375" style="247" bestFit="1" customWidth="1"/>
    <col min="5384" max="5384" width="10.125" style="247" bestFit="1" customWidth="1"/>
    <col min="5385" max="5385" width="9.875" style="247" bestFit="1" customWidth="1"/>
    <col min="5386" max="5386" width="10.5" style="247" bestFit="1" customWidth="1"/>
    <col min="5387" max="5387" width="10.5" style="247" customWidth="1"/>
    <col min="5388" max="5388" width="8.25" style="247" customWidth="1"/>
    <col min="5389" max="5389" width="3" style="247" customWidth="1"/>
    <col min="5390" max="5632" width="9" style="247"/>
    <col min="5633" max="5633" width="3.25" style="247" customWidth="1"/>
    <col min="5634" max="5634" width="29" style="247" customWidth="1"/>
    <col min="5635" max="5635" width="9.125" style="247" customWidth="1"/>
    <col min="5636" max="5636" width="8.875" style="247" bestFit="1" customWidth="1"/>
    <col min="5637" max="5637" width="9.25" style="247" customWidth="1"/>
    <col min="5638" max="5638" width="11.25" style="247" customWidth="1"/>
    <col min="5639" max="5639" width="5.375" style="247" bestFit="1" customWidth="1"/>
    <col min="5640" max="5640" width="10.125" style="247" bestFit="1" customWidth="1"/>
    <col min="5641" max="5641" width="9.875" style="247" bestFit="1" customWidth="1"/>
    <col min="5642" max="5642" width="10.5" style="247" bestFit="1" customWidth="1"/>
    <col min="5643" max="5643" width="10.5" style="247" customWidth="1"/>
    <col min="5644" max="5644" width="8.25" style="247" customWidth="1"/>
    <col min="5645" max="5645" width="3" style="247" customWidth="1"/>
    <col min="5646" max="5888" width="9" style="247"/>
    <col min="5889" max="5889" width="3.25" style="247" customWidth="1"/>
    <col min="5890" max="5890" width="29" style="247" customWidth="1"/>
    <col min="5891" max="5891" width="9.125" style="247" customWidth="1"/>
    <col min="5892" max="5892" width="8.875" style="247" bestFit="1" customWidth="1"/>
    <col min="5893" max="5893" width="9.25" style="247" customWidth="1"/>
    <col min="5894" max="5894" width="11.25" style="247" customWidth="1"/>
    <col min="5895" max="5895" width="5.375" style="247" bestFit="1" customWidth="1"/>
    <col min="5896" max="5896" width="10.125" style="247" bestFit="1" customWidth="1"/>
    <col min="5897" max="5897" width="9.875" style="247" bestFit="1" customWidth="1"/>
    <col min="5898" max="5898" width="10.5" style="247" bestFit="1" customWidth="1"/>
    <col min="5899" max="5899" width="10.5" style="247" customWidth="1"/>
    <col min="5900" max="5900" width="8.25" style="247" customWidth="1"/>
    <col min="5901" max="5901" width="3" style="247" customWidth="1"/>
    <col min="5902" max="6144" width="9" style="247"/>
    <col min="6145" max="6145" width="3.25" style="247" customWidth="1"/>
    <col min="6146" max="6146" width="29" style="247" customWidth="1"/>
    <col min="6147" max="6147" width="9.125" style="247" customWidth="1"/>
    <col min="6148" max="6148" width="8.875" style="247" bestFit="1" customWidth="1"/>
    <col min="6149" max="6149" width="9.25" style="247" customWidth="1"/>
    <col min="6150" max="6150" width="11.25" style="247" customWidth="1"/>
    <col min="6151" max="6151" width="5.375" style="247" bestFit="1" customWidth="1"/>
    <col min="6152" max="6152" width="10.125" style="247" bestFit="1" customWidth="1"/>
    <col min="6153" max="6153" width="9.875" style="247" bestFit="1" customWidth="1"/>
    <col min="6154" max="6154" width="10.5" style="247" bestFit="1" customWidth="1"/>
    <col min="6155" max="6155" width="10.5" style="247" customWidth="1"/>
    <col min="6156" max="6156" width="8.25" style="247" customWidth="1"/>
    <col min="6157" max="6157" width="3" style="247" customWidth="1"/>
    <col min="6158" max="6400" width="9" style="247"/>
    <col min="6401" max="6401" width="3.25" style="247" customWidth="1"/>
    <col min="6402" max="6402" width="29" style="247" customWidth="1"/>
    <col min="6403" max="6403" width="9.125" style="247" customWidth="1"/>
    <col min="6404" max="6404" width="8.875" style="247" bestFit="1" customWidth="1"/>
    <col min="6405" max="6405" width="9.25" style="247" customWidth="1"/>
    <col min="6406" max="6406" width="11.25" style="247" customWidth="1"/>
    <col min="6407" max="6407" width="5.375" style="247" bestFit="1" customWidth="1"/>
    <col min="6408" max="6408" width="10.125" style="247" bestFit="1" customWidth="1"/>
    <col min="6409" max="6409" width="9.875" style="247" bestFit="1" customWidth="1"/>
    <col min="6410" max="6410" width="10.5" style="247" bestFit="1" customWidth="1"/>
    <col min="6411" max="6411" width="10.5" style="247" customWidth="1"/>
    <col min="6412" max="6412" width="8.25" style="247" customWidth="1"/>
    <col min="6413" max="6413" width="3" style="247" customWidth="1"/>
    <col min="6414" max="6656" width="9" style="247"/>
    <col min="6657" max="6657" width="3.25" style="247" customWidth="1"/>
    <col min="6658" max="6658" width="29" style="247" customWidth="1"/>
    <col min="6659" max="6659" width="9.125" style="247" customWidth="1"/>
    <col min="6660" max="6660" width="8.875" style="247" bestFit="1" customWidth="1"/>
    <col min="6661" max="6661" width="9.25" style="247" customWidth="1"/>
    <col min="6662" max="6662" width="11.25" style="247" customWidth="1"/>
    <col min="6663" max="6663" width="5.375" style="247" bestFit="1" customWidth="1"/>
    <col min="6664" max="6664" width="10.125" style="247" bestFit="1" customWidth="1"/>
    <col min="6665" max="6665" width="9.875" style="247" bestFit="1" customWidth="1"/>
    <col min="6666" max="6666" width="10.5" style="247" bestFit="1" customWidth="1"/>
    <col min="6667" max="6667" width="10.5" style="247" customWidth="1"/>
    <col min="6668" max="6668" width="8.25" style="247" customWidth="1"/>
    <col min="6669" max="6669" width="3" style="247" customWidth="1"/>
    <col min="6670" max="6912" width="9" style="247"/>
    <col min="6913" max="6913" width="3.25" style="247" customWidth="1"/>
    <col min="6914" max="6914" width="29" style="247" customWidth="1"/>
    <col min="6915" max="6915" width="9.125" style="247" customWidth="1"/>
    <col min="6916" max="6916" width="8.875" style="247" bestFit="1" customWidth="1"/>
    <col min="6917" max="6917" width="9.25" style="247" customWidth="1"/>
    <col min="6918" max="6918" width="11.25" style="247" customWidth="1"/>
    <col min="6919" max="6919" width="5.375" style="247" bestFit="1" customWidth="1"/>
    <col min="6920" max="6920" width="10.125" style="247" bestFit="1" customWidth="1"/>
    <col min="6921" max="6921" width="9.875" style="247" bestFit="1" customWidth="1"/>
    <col min="6922" max="6922" width="10.5" style="247" bestFit="1" customWidth="1"/>
    <col min="6923" max="6923" width="10.5" style="247" customWidth="1"/>
    <col min="6924" max="6924" width="8.25" style="247" customWidth="1"/>
    <col min="6925" max="6925" width="3" style="247" customWidth="1"/>
    <col min="6926" max="7168" width="9" style="247"/>
    <col min="7169" max="7169" width="3.25" style="247" customWidth="1"/>
    <col min="7170" max="7170" width="29" style="247" customWidth="1"/>
    <col min="7171" max="7171" width="9.125" style="247" customWidth="1"/>
    <col min="7172" max="7172" width="8.875" style="247" bestFit="1" customWidth="1"/>
    <col min="7173" max="7173" width="9.25" style="247" customWidth="1"/>
    <col min="7174" max="7174" width="11.25" style="247" customWidth="1"/>
    <col min="7175" max="7175" width="5.375" style="247" bestFit="1" customWidth="1"/>
    <col min="7176" max="7176" width="10.125" style="247" bestFit="1" customWidth="1"/>
    <col min="7177" max="7177" width="9.875" style="247" bestFit="1" customWidth="1"/>
    <col min="7178" max="7178" width="10.5" style="247" bestFit="1" customWidth="1"/>
    <col min="7179" max="7179" width="10.5" style="247" customWidth="1"/>
    <col min="7180" max="7180" width="8.25" style="247" customWidth="1"/>
    <col min="7181" max="7181" width="3" style="247" customWidth="1"/>
    <col min="7182" max="7424" width="9" style="247"/>
    <col min="7425" max="7425" width="3.25" style="247" customWidth="1"/>
    <col min="7426" max="7426" width="29" style="247" customWidth="1"/>
    <col min="7427" max="7427" width="9.125" style="247" customWidth="1"/>
    <col min="7428" max="7428" width="8.875" style="247" bestFit="1" customWidth="1"/>
    <col min="7429" max="7429" width="9.25" style="247" customWidth="1"/>
    <col min="7430" max="7430" width="11.25" style="247" customWidth="1"/>
    <col min="7431" max="7431" width="5.375" style="247" bestFit="1" customWidth="1"/>
    <col min="7432" max="7432" width="10.125" style="247" bestFit="1" customWidth="1"/>
    <col min="7433" max="7433" width="9.875" style="247" bestFit="1" customWidth="1"/>
    <col min="7434" max="7434" width="10.5" style="247" bestFit="1" customWidth="1"/>
    <col min="7435" max="7435" width="10.5" style="247" customWidth="1"/>
    <col min="7436" max="7436" width="8.25" style="247" customWidth="1"/>
    <col min="7437" max="7437" width="3" style="247" customWidth="1"/>
    <col min="7438" max="7680" width="9" style="247"/>
    <col min="7681" max="7681" width="3.25" style="247" customWidth="1"/>
    <col min="7682" max="7682" width="29" style="247" customWidth="1"/>
    <col min="7683" max="7683" width="9.125" style="247" customWidth="1"/>
    <col min="7684" max="7684" width="8.875" style="247" bestFit="1" customWidth="1"/>
    <col min="7685" max="7685" width="9.25" style="247" customWidth="1"/>
    <col min="7686" max="7686" width="11.25" style="247" customWidth="1"/>
    <col min="7687" max="7687" width="5.375" style="247" bestFit="1" customWidth="1"/>
    <col min="7688" max="7688" width="10.125" style="247" bestFit="1" customWidth="1"/>
    <col min="7689" max="7689" width="9.875" style="247" bestFit="1" customWidth="1"/>
    <col min="7690" max="7690" width="10.5" style="247" bestFit="1" customWidth="1"/>
    <col min="7691" max="7691" width="10.5" style="247" customWidth="1"/>
    <col min="7692" max="7692" width="8.25" style="247" customWidth="1"/>
    <col min="7693" max="7693" width="3" style="247" customWidth="1"/>
    <col min="7694" max="7936" width="9" style="247"/>
    <col min="7937" max="7937" width="3.25" style="247" customWidth="1"/>
    <col min="7938" max="7938" width="29" style="247" customWidth="1"/>
    <col min="7939" max="7939" width="9.125" style="247" customWidth="1"/>
    <col min="7940" max="7940" width="8.875" style="247" bestFit="1" customWidth="1"/>
    <col min="7941" max="7941" width="9.25" style="247" customWidth="1"/>
    <col min="7942" max="7942" width="11.25" style="247" customWidth="1"/>
    <col min="7943" max="7943" width="5.375" style="247" bestFit="1" customWidth="1"/>
    <col min="7944" max="7944" width="10.125" style="247" bestFit="1" customWidth="1"/>
    <col min="7945" max="7945" width="9.875" style="247" bestFit="1" customWidth="1"/>
    <col min="7946" max="7946" width="10.5" style="247" bestFit="1" customWidth="1"/>
    <col min="7947" max="7947" width="10.5" style="247" customWidth="1"/>
    <col min="7948" max="7948" width="8.25" style="247" customWidth="1"/>
    <col min="7949" max="7949" width="3" style="247" customWidth="1"/>
    <col min="7950" max="8192" width="9" style="247"/>
    <col min="8193" max="8193" width="3.25" style="247" customWidth="1"/>
    <col min="8194" max="8194" width="29" style="247" customWidth="1"/>
    <col min="8195" max="8195" width="9.125" style="247" customWidth="1"/>
    <col min="8196" max="8196" width="8.875" style="247" bestFit="1" customWidth="1"/>
    <col min="8197" max="8197" width="9.25" style="247" customWidth="1"/>
    <col min="8198" max="8198" width="11.25" style="247" customWidth="1"/>
    <col min="8199" max="8199" width="5.375" style="247" bestFit="1" customWidth="1"/>
    <col min="8200" max="8200" width="10.125" style="247" bestFit="1" customWidth="1"/>
    <col min="8201" max="8201" width="9.875" style="247" bestFit="1" customWidth="1"/>
    <col min="8202" max="8202" width="10.5" style="247" bestFit="1" customWidth="1"/>
    <col min="8203" max="8203" width="10.5" style="247" customWidth="1"/>
    <col min="8204" max="8204" width="8.25" style="247" customWidth="1"/>
    <col min="8205" max="8205" width="3" style="247" customWidth="1"/>
    <col min="8206" max="8448" width="9" style="247"/>
    <col min="8449" max="8449" width="3.25" style="247" customWidth="1"/>
    <col min="8450" max="8450" width="29" style="247" customWidth="1"/>
    <col min="8451" max="8451" width="9.125" style="247" customWidth="1"/>
    <col min="8452" max="8452" width="8.875" style="247" bestFit="1" customWidth="1"/>
    <col min="8453" max="8453" width="9.25" style="247" customWidth="1"/>
    <col min="8454" max="8454" width="11.25" style="247" customWidth="1"/>
    <col min="8455" max="8455" width="5.375" style="247" bestFit="1" customWidth="1"/>
    <col min="8456" max="8456" width="10.125" style="247" bestFit="1" customWidth="1"/>
    <col min="8457" max="8457" width="9.875" style="247" bestFit="1" customWidth="1"/>
    <col min="8458" max="8458" width="10.5" style="247" bestFit="1" customWidth="1"/>
    <col min="8459" max="8459" width="10.5" style="247" customWidth="1"/>
    <col min="8460" max="8460" width="8.25" style="247" customWidth="1"/>
    <col min="8461" max="8461" width="3" style="247" customWidth="1"/>
    <col min="8462" max="8704" width="9" style="247"/>
    <col min="8705" max="8705" width="3.25" style="247" customWidth="1"/>
    <col min="8706" max="8706" width="29" style="247" customWidth="1"/>
    <col min="8707" max="8707" width="9.125" style="247" customWidth="1"/>
    <col min="8708" max="8708" width="8.875" style="247" bestFit="1" customWidth="1"/>
    <col min="8709" max="8709" width="9.25" style="247" customWidth="1"/>
    <col min="8710" max="8710" width="11.25" style="247" customWidth="1"/>
    <col min="8711" max="8711" width="5.375" style="247" bestFit="1" customWidth="1"/>
    <col min="8712" max="8712" width="10.125" style="247" bestFit="1" customWidth="1"/>
    <col min="8713" max="8713" width="9.875" style="247" bestFit="1" customWidth="1"/>
    <col min="8714" max="8714" width="10.5" style="247" bestFit="1" customWidth="1"/>
    <col min="8715" max="8715" width="10.5" style="247" customWidth="1"/>
    <col min="8716" max="8716" width="8.25" style="247" customWidth="1"/>
    <col min="8717" max="8717" width="3" style="247" customWidth="1"/>
    <col min="8718" max="8960" width="9" style="247"/>
    <col min="8961" max="8961" width="3.25" style="247" customWidth="1"/>
    <col min="8962" max="8962" width="29" style="247" customWidth="1"/>
    <col min="8963" max="8963" width="9.125" style="247" customWidth="1"/>
    <col min="8964" max="8964" width="8.875" style="247" bestFit="1" customWidth="1"/>
    <col min="8965" max="8965" width="9.25" style="247" customWidth="1"/>
    <col min="8966" max="8966" width="11.25" style="247" customWidth="1"/>
    <col min="8967" max="8967" width="5.375" style="247" bestFit="1" customWidth="1"/>
    <col min="8968" max="8968" width="10.125" style="247" bestFit="1" customWidth="1"/>
    <col min="8969" max="8969" width="9.875" style="247" bestFit="1" customWidth="1"/>
    <col min="8970" max="8970" width="10.5" style="247" bestFit="1" customWidth="1"/>
    <col min="8971" max="8971" width="10.5" style="247" customWidth="1"/>
    <col min="8972" max="8972" width="8.25" style="247" customWidth="1"/>
    <col min="8973" max="8973" width="3" style="247" customWidth="1"/>
    <col min="8974" max="9216" width="9" style="247"/>
    <col min="9217" max="9217" width="3.25" style="247" customWidth="1"/>
    <col min="9218" max="9218" width="29" style="247" customWidth="1"/>
    <col min="9219" max="9219" width="9.125" style="247" customWidth="1"/>
    <col min="9220" max="9220" width="8.875" style="247" bestFit="1" customWidth="1"/>
    <col min="9221" max="9221" width="9.25" style="247" customWidth="1"/>
    <col min="9222" max="9222" width="11.25" style="247" customWidth="1"/>
    <col min="9223" max="9223" width="5.375" style="247" bestFit="1" customWidth="1"/>
    <col min="9224" max="9224" width="10.125" style="247" bestFit="1" customWidth="1"/>
    <col min="9225" max="9225" width="9.875" style="247" bestFit="1" customWidth="1"/>
    <col min="9226" max="9226" width="10.5" style="247" bestFit="1" customWidth="1"/>
    <col min="9227" max="9227" width="10.5" style="247" customWidth="1"/>
    <col min="9228" max="9228" width="8.25" style="247" customWidth="1"/>
    <col min="9229" max="9229" width="3" style="247" customWidth="1"/>
    <col min="9230" max="9472" width="9" style="247"/>
    <col min="9473" max="9473" width="3.25" style="247" customWidth="1"/>
    <col min="9474" max="9474" width="29" style="247" customWidth="1"/>
    <col min="9475" max="9475" width="9.125" style="247" customWidth="1"/>
    <col min="9476" max="9476" width="8.875" style="247" bestFit="1" customWidth="1"/>
    <col min="9477" max="9477" width="9.25" style="247" customWidth="1"/>
    <col min="9478" max="9478" width="11.25" style="247" customWidth="1"/>
    <col min="9479" max="9479" width="5.375" style="247" bestFit="1" customWidth="1"/>
    <col min="9480" max="9480" width="10.125" style="247" bestFit="1" customWidth="1"/>
    <col min="9481" max="9481" width="9.875" style="247" bestFit="1" customWidth="1"/>
    <col min="9482" max="9482" width="10.5" style="247" bestFit="1" customWidth="1"/>
    <col min="9483" max="9483" width="10.5" style="247" customWidth="1"/>
    <col min="9484" max="9484" width="8.25" style="247" customWidth="1"/>
    <col min="9485" max="9485" width="3" style="247" customWidth="1"/>
    <col min="9486" max="9728" width="9" style="247"/>
    <col min="9729" max="9729" width="3.25" style="247" customWidth="1"/>
    <col min="9730" max="9730" width="29" style="247" customWidth="1"/>
    <col min="9731" max="9731" width="9.125" style="247" customWidth="1"/>
    <col min="9732" max="9732" width="8.875" style="247" bestFit="1" customWidth="1"/>
    <col min="9733" max="9733" width="9.25" style="247" customWidth="1"/>
    <col min="9734" max="9734" width="11.25" style="247" customWidth="1"/>
    <col min="9735" max="9735" width="5.375" style="247" bestFit="1" customWidth="1"/>
    <col min="9736" max="9736" width="10.125" style="247" bestFit="1" customWidth="1"/>
    <col min="9737" max="9737" width="9.875" style="247" bestFit="1" customWidth="1"/>
    <col min="9738" max="9738" width="10.5" style="247" bestFit="1" customWidth="1"/>
    <col min="9739" max="9739" width="10.5" style="247" customWidth="1"/>
    <col min="9740" max="9740" width="8.25" style="247" customWidth="1"/>
    <col min="9741" max="9741" width="3" style="247" customWidth="1"/>
    <col min="9742" max="9984" width="9" style="247"/>
    <col min="9985" max="9985" width="3.25" style="247" customWidth="1"/>
    <col min="9986" max="9986" width="29" style="247" customWidth="1"/>
    <col min="9987" max="9987" width="9.125" style="247" customWidth="1"/>
    <col min="9988" max="9988" width="8.875" style="247" bestFit="1" customWidth="1"/>
    <col min="9989" max="9989" width="9.25" style="247" customWidth="1"/>
    <col min="9990" max="9990" width="11.25" style="247" customWidth="1"/>
    <col min="9991" max="9991" width="5.375" style="247" bestFit="1" customWidth="1"/>
    <col min="9992" max="9992" width="10.125" style="247" bestFit="1" customWidth="1"/>
    <col min="9993" max="9993" width="9.875" style="247" bestFit="1" customWidth="1"/>
    <col min="9994" max="9994" width="10.5" style="247" bestFit="1" customWidth="1"/>
    <col min="9995" max="9995" width="10.5" style="247" customWidth="1"/>
    <col min="9996" max="9996" width="8.25" style="247" customWidth="1"/>
    <col min="9997" max="9997" width="3" style="247" customWidth="1"/>
    <col min="9998" max="10240" width="9" style="247"/>
    <col min="10241" max="10241" width="3.25" style="247" customWidth="1"/>
    <col min="10242" max="10242" width="29" style="247" customWidth="1"/>
    <col min="10243" max="10243" width="9.125" style="247" customWidth="1"/>
    <col min="10244" max="10244" width="8.875" style="247" bestFit="1" customWidth="1"/>
    <col min="10245" max="10245" width="9.25" style="247" customWidth="1"/>
    <col min="10246" max="10246" width="11.25" style="247" customWidth="1"/>
    <col min="10247" max="10247" width="5.375" style="247" bestFit="1" customWidth="1"/>
    <col min="10248" max="10248" width="10.125" style="247" bestFit="1" customWidth="1"/>
    <col min="10249" max="10249" width="9.875" style="247" bestFit="1" customWidth="1"/>
    <col min="10250" max="10250" width="10.5" style="247" bestFit="1" customWidth="1"/>
    <col min="10251" max="10251" width="10.5" style="247" customWidth="1"/>
    <col min="10252" max="10252" width="8.25" style="247" customWidth="1"/>
    <col min="10253" max="10253" width="3" style="247" customWidth="1"/>
    <col min="10254" max="10496" width="9" style="247"/>
    <col min="10497" max="10497" width="3.25" style="247" customWidth="1"/>
    <col min="10498" max="10498" width="29" style="247" customWidth="1"/>
    <col min="10499" max="10499" width="9.125" style="247" customWidth="1"/>
    <col min="10500" max="10500" width="8.875" style="247" bestFit="1" customWidth="1"/>
    <col min="10501" max="10501" width="9.25" style="247" customWidth="1"/>
    <col min="10502" max="10502" width="11.25" style="247" customWidth="1"/>
    <col min="10503" max="10503" width="5.375" style="247" bestFit="1" customWidth="1"/>
    <col min="10504" max="10504" width="10.125" style="247" bestFit="1" customWidth="1"/>
    <col min="10505" max="10505" width="9.875" style="247" bestFit="1" customWidth="1"/>
    <col min="10506" max="10506" width="10.5" style="247" bestFit="1" customWidth="1"/>
    <col min="10507" max="10507" width="10.5" style="247" customWidth="1"/>
    <col min="10508" max="10508" width="8.25" style="247" customWidth="1"/>
    <col min="10509" max="10509" width="3" style="247" customWidth="1"/>
    <col min="10510" max="10752" width="9" style="247"/>
    <col min="10753" max="10753" width="3.25" style="247" customWidth="1"/>
    <col min="10754" max="10754" width="29" style="247" customWidth="1"/>
    <col min="10755" max="10755" width="9.125" style="247" customWidth="1"/>
    <col min="10756" max="10756" width="8.875" style="247" bestFit="1" customWidth="1"/>
    <col min="10757" max="10757" width="9.25" style="247" customWidth="1"/>
    <col min="10758" max="10758" width="11.25" style="247" customWidth="1"/>
    <col min="10759" max="10759" width="5.375" style="247" bestFit="1" customWidth="1"/>
    <col min="10760" max="10760" width="10.125" style="247" bestFit="1" customWidth="1"/>
    <col min="10761" max="10761" width="9.875" style="247" bestFit="1" customWidth="1"/>
    <col min="10762" max="10762" width="10.5" style="247" bestFit="1" customWidth="1"/>
    <col min="10763" max="10763" width="10.5" style="247" customWidth="1"/>
    <col min="10764" max="10764" width="8.25" style="247" customWidth="1"/>
    <col min="10765" max="10765" width="3" style="247" customWidth="1"/>
    <col min="10766" max="11008" width="9" style="247"/>
    <col min="11009" max="11009" width="3.25" style="247" customWidth="1"/>
    <col min="11010" max="11010" width="29" style="247" customWidth="1"/>
    <col min="11011" max="11011" width="9.125" style="247" customWidth="1"/>
    <col min="11012" max="11012" width="8.875" style="247" bestFit="1" customWidth="1"/>
    <col min="11013" max="11013" width="9.25" style="247" customWidth="1"/>
    <col min="11014" max="11014" width="11.25" style="247" customWidth="1"/>
    <col min="11015" max="11015" width="5.375" style="247" bestFit="1" customWidth="1"/>
    <col min="11016" max="11016" width="10.125" style="247" bestFit="1" customWidth="1"/>
    <col min="11017" max="11017" width="9.875" style="247" bestFit="1" customWidth="1"/>
    <col min="11018" max="11018" width="10.5" style="247" bestFit="1" customWidth="1"/>
    <col min="11019" max="11019" width="10.5" style="247" customWidth="1"/>
    <col min="11020" max="11020" width="8.25" style="247" customWidth="1"/>
    <col min="11021" max="11021" width="3" style="247" customWidth="1"/>
    <col min="11022" max="11264" width="9" style="247"/>
    <col min="11265" max="11265" width="3.25" style="247" customWidth="1"/>
    <col min="11266" max="11266" width="29" style="247" customWidth="1"/>
    <col min="11267" max="11267" width="9.125" style="247" customWidth="1"/>
    <col min="11268" max="11268" width="8.875" style="247" bestFit="1" customWidth="1"/>
    <col min="11269" max="11269" width="9.25" style="247" customWidth="1"/>
    <col min="11270" max="11270" width="11.25" style="247" customWidth="1"/>
    <col min="11271" max="11271" width="5.375" style="247" bestFit="1" customWidth="1"/>
    <col min="11272" max="11272" width="10.125" style="247" bestFit="1" customWidth="1"/>
    <col min="11273" max="11273" width="9.875" style="247" bestFit="1" customWidth="1"/>
    <col min="11274" max="11274" width="10.5" style="247" bestFit="1" customWidth="1"/>
    <col min="11275" max="11275" width="10.5" style="247" customWidth="1"/>
    <col min="11276" max="11276" width="8.25" style="247" customWidth="1"/>
    <col min="11277" max="11277" width="3" style="247" customWidth="1"/>
    <col min="11278" max="11520" width="9" style="247"/>
    <col min="11521" max="11521" width="3.25" style="247" customWidth="1"/>
    <col min="11522" max="11522" width="29" style="247" customWidth="1"/>
    <col min="11523" max="11523" width="9.125" style="247" customWidth="1"/>
    <col min="11524" max="11524" width="8.875" style="247" bestFit="1" customWidth="1"/>
    <col min="11525" max="11525" width="9.25" style="247" customWidth="1"/>
    <col min="11526" max="11526" width="11.25" style="247" customWidth="1"/>
    <col min="11527" max="11527" width="5.375" style="247" bestFit="1" customWidth="1"/>
    <col min="11528" max="11528" width="10.125" style="247" bestFit="1" customWidth="1"/>
    <col min="11529" max="11529" width="9.875" style="247" bestFit="1" customWidth="1"/>
    <col min="11530" max="11530" width="10.5" style="247" bestFit="1" customWidth="1"/>
    <col min="11531" max="11531" width="10.5" style="247" customWidth="1"/>
    <col min="11532" max="11532" width="8.25" style="247" customWidth="1"/>
    <col min="11533" max="11533" width="3" style="247" customWidth="1"/>
    <col min="11534" max="11776" width="9" style="247"/>
    <col min="11777" max="11777" width="3.25" style="247" customWidth="1"/>
    <col min="11778" max="11778" width="29" style="247" customWidth="1"/>
    <col min="11779" max="11779" width="9.125" style="247" customWidth="1"/>
    <col min="11780" max="11780" width="8.875" style="247" bestFit="1" customWidth="1"/>
    <col min="11781" max="11781" width="9.25" style="247" customWidth="1"/>
    <col min="11782" max="11782" width="11.25" style="247" customWidth="1"/>
    <col min="11783" max="11783" width="5.375" style="247" bestFit="1" customWidth="1"/>
    <col min="11784" max="11784" width="10.125" style="247" bestFit="1" customWidth="1"/>
    <col min="11785" max="11785" width="9.875" style="247" bestFit="1" customWidth="1"/>
    <col min="11786" max="11786" width="10.5" style="247" bestFit="1" customWidth="1"/>
    <col min="11787" max="11787" width="10.5" style="247" customWidth="1"/>
    <col min="11788" max="11788" width="8.25" style="247" customWidth="1"/>
    <col min="11789" max="11789" width="3" style="247" customWidth="1"/>
    <col min="11790" max="12032" width="9" style="247"/>
    <col min="12033" max="12033" width="3.25" style="247" customWidth="1"/>
    <col min="12034" max="12034" width="29" style="247" customWidth="1"/>
    <col min="12035" max="12035" width="9.125" style="247" customWidth="1"/>
    <col min="12036" max="12036" width="8.875" style="247" bestFit="1" customWidth="1"/>
    <col min="12037" max="12037" width="9.25" style="247" customWidth="1"/>
    <col min="12038" max="12038" width="11.25" style="247" customWidth="1"/>
    <col min="12039" max="12039" width="5.375" style="247" bestFit="1" customWidth="1"/>
    <col min="12040" max="12040" width="10.125" style="247" bestFit="1" customWidth="1"/>
    <col min="12041" max="12041" width="9.875" style="247" bestFit="1" customWidth="1"/>
    <col min="12042" max="12042" width="10.5" style="247" bestFit="1" customWidth="1"/>
    <col min="12043" max="12043" width="10.5" style="247" customWidth="1"/>
    <col min="12044" max="12044" width="8.25" style="247" customWidth="1"/>
    <col min="12045" max="12045" width="3" style="247" customWidth="1"/>
    <col min="12046" max="12288" width="9" style="247"/>
    <col min="12289" max="12289" width="3.25" style="247" customWidth="1"/>
    <col min="12290" max="12290" width="29" style="247" customWidth="1"/>
    <col min="12291" max="12291" width="9.125" style="247" customWidth="1"/>
    <col min="12292" max="12292" width="8.875" style="247" bestFit="1" customWidth="1"/>
    <col min="12293" max="12293" width="9.25" style="247" customWidth="1"/>
    <col min="12294" max="12294" width="11.25" style="247" customWidth="1"/>
    <col min="12295" max="12295" width="5.375" style="247" bestFit="1" customWidth="1"/>
    <col min="12296" max="12296" width="10.125" style="247" bestFit="1" customWidth="1"/>
    <col min="12297" max="12297" width="9.875" style="247" bestFit="1" customWidth="1"/>
    <col min="12298" max="12298" width="10.5" style="247" bestFit="1" customWidth="1"/>
    <col min="12299" max="12299" width="10.5" style="247" customWidth="1"/>
    <col min="12300" max="12300" width="8.25" style="247" customWidth="1"/>
    <col min="12301" max="12301" width="3" style="247" customWidth="1"/>
    <col min="12302" max="12544" width="9" style="247"/>
    <col min="12545" max="12545" width="3.25" style="247" customWidth="1"/>
    <col min="12546" max="12546" width="29" style="247" customWidth="1"/>
    <col min="12547" max="12547" width="9.125" style="247" customWidth="1"/>
    <col min="12548" max="12548" width="8.875" style="247" bestFit="1" customWidth="1"/>
    <col min="12549" max="12549" width="9.25" style="247" customWidth="1"/>
    <col min="12550" max="12550" width="11.25" style="247" customWidth="1"/>
    <col min="12551" max="12551" width="5.375" style="247" bestFit="1" customWidth="1"/>
    <col min="12552" max="12552" width="10.125" style="247" bestFit="1" customWidth="1"/>
    <col min="12553" max="12553" width="9.875" style="247" bestFit="1" customWidth="1"/>
    <col min="12554" max="12554" width="10.5" style="247" bestFit="1" customWidth="1"/>
    <col min="12555" max="12555" width="10.5" style="247" customWidth="1"/>
    <col min="12556" max="12556" width="8.25" style="247" customWidth="1"/>
    <col min="12557" max="12557" width="3" style="247" customWidth="1"/>
    <col min="12558" max="12800" width="9" style="247"/>
    <col min="12801" max="12801" width="3.25" style="247" customWidth="1"/>
    <col min="12802" max="12802" width="29" style="247" customWidth="1"/>
    <col min="12803" max="12803" width="9.125" style="247" customWidth="1"/>
    <col min="12804" max="12804" width="8.875" style="247" bestFit="1" customWidth="1"/>
    <col min="12805" max="12805" width="9.25" style="247" customWidth="1"/>
    <col min="12806" max="12806" width="11.25" style="247" customWidth="1"/>
    <col min="12807" max="12807" width="5.375" style="247" bestFit="1" customWidth="1"/>
    <col min="12808" max="12808" width="10.125" style="247" bestFit="1" customWidth="1"/>
    <col min="12809" max="12809" width="9.875" style="247" bestFit="1" customWidth="1"/>
    <col min="12810" max="12810" width="10.5" style="247" bestFit="1" customWidth="1"/>
    <col min="12811" max="12811" width="10.5" style="247" customWidth="1"/>
    <col min="12812" max="12812" width="8.25" style="247" customWidth="1"/>
    <col min="12813" max="12813" width="3" style="247" customWidth="1"/>
    <col min="12814" max="13056" width="9" style="247"/>
    <col min="13057" max="13057" width="3.25" style="247" customWidth="1"/>
    <col min="13058" max="13058" width="29" style="247" customWidth="1"/>
    <col min="13059" max="13059" width="9.125" style="247" customWidth="1"/>
    <col min="13060" max="13060" width="8.875" style="247" bestFit="1" customWidth="1"/>
    <col min="13061" max="13061" width="9.25" style="247" customWidth="1"/>
    <col min="13062" max="13062" width="11.25" style="247" customWidth="1"/>
    <col min="13063" max="13063" width="5.375" style="247" bestFit="1" customWidth="1"/>
    <col min="13064" max="13064" width="10.125" style="247" bestFit="1" customWidth="1"/>
    <col min="13065" max="13065" width="9.875" style="247" bestFit="1" customWidth="1"/>
    <col min="13066" max="13066" width="10.5" style="247" bestFit="1" customWidth="1"/>
    <col min="13067" max="13067" width="10.5" style="247" customWidth="1"/>
    <col min="13068" max="13068" width="8.25" style="247" customWidth="1"/>
    <col min="13069" max="13069" width="3" style="247" customWidth="1"/>
    <col min="13070" max="13312" width="9" style="247"/>
    <col min="13313" max="13313" width="3.25" style="247" customWidth="1"/>
    <col min="13314" max="13314" width="29" style="247" customWidth="1"/>
    <col min="13315" max="13315" width="9.125" style="247" customWidth="1"/>
    <col min="13316" max="13316" width="8.875" style="247" bestFit="1" customWidth="1"/>
    <col min="13317" max="13317" width="9.25" style="247" customWidth="1"/>
    <col min="13318" max="13318" width="11.25" style="247" customWidth="1"/>
    <col min="13319" max="13319" width="5.375" style="247" bestFit="1" customWidth="1"/>
    <col min="13320" max="13320" width="10.125" style="247" bestFit="1" customWidth="1"/>
    <col min="13321" max="13321" width="9.875" style="247" bestFit="1" customWidth="1"/>
    <col min="13322" max="13322" width="10.5" style="247" bestFit="1" customWidth="1"/>
    <col min="13323" max="13323" width="10.5" style="247" customWidth="1"/>
    <col min="13324" max="13324" width="8.25" style="247" customWidth="1"/>
    <col min="13325" max="13325" width="3" style="247" customWidth="1"/>
    <col min="13326" max="13568" width="9" style="247"/>
    <col min="13569" max="13569" width="3.25" style="247" customWidth="1"/>
    <col min="13570" max="13570" width="29" style="247" customWidth="1"/>
    <col min="13571" max="13571" width="9.125" style="247" customWidth="1"/>
    <col min="13572" max="13572" width="8.875" style="247" bestFit="1" customWidth="1"/>
    <col min="13573" max="13573" width="9.25" style="247" customWidth="1"/>
    <col min="13574" max="13574" width="11.25" style="247" customWidth="1"/>
    <col min="13575" max="13575" width="5.375" style="247" bestFit="1" customWidth="1"/>
    <col min="13576" max="13576" width="10.125" style="247" bestFit="1" customWidth="1"/>
    <col min="13577" max="13577" width="9.875" style="247" bestFit="1" customWidth="1"/>
    <col min="13578" max="13578" width="10.5" style="247" bestFit="1" customWidth="1"/>
    <col min="13579" max="13579" width="10.5" style="247" customWidth="1"/>
    <col min="13580" max="13580" width="8.25" style="247" customWidth="1"/>
    <col min="13581" max="13581" width="3" style="247" customWidth="1"/>
    <col min="13582" max="13824" width="9" style="247"/>
    <col min="13825" max="13825" width="3.25" style="247" customWidth="1"/>
    <col min="13826" max="13826" width="29" style="247" customWidth="1"/>
    <col min="13827" max="13827" width="9.125" style="247" customWidth="1"/>
    <col min="13828" max="13828" width="8.875" style="247" bestFit="1" customWidth="1"/>
    <col min="13829" max="13829" width="9.25" style="247" customWidth="1"/>
    <col min="13830" max="13830" width="11.25" style="247" customWidth="1"/>
    <col min="13831" max="13831" width="5.375" style="247" bestFit="1" customWidth="1"/>
    <col min="13832" max="13832" width="10.125" style="247" bestFit="1" customWidth="1"/>
    <col min="13833" max="13833" width="9.875" style="247" bestFit="1" customWidth="1"/>
    <col min="13834" max="13834" width="10.5" style="247" bestFit="1" customWidth="1"/>
    <col min="13835" max="13835" width="10.5" style="247" customWidth="1"/>
    <col min="13836" max="13836" width="8.25" style="247" customWidth="1"/>
    <col min="13837" max="13837" width="3" style="247" customWidth="1"/>
    <col min="13838" max="14080" width="9" style="247"/>
    <col min="14081" max="14081" width="3.25" style="247" customWidth="1"/>
    <col min="14082" max="14082" width="29" style="247" customWidth="1"/>
    <col min="14083" max="14083" width="9.125" style="247" customWidth="1"/>
    <col min="14084" max="14084" width="8.875" style="247" bestFit="1" customWidth="1"/>
    <col min="14085" max="14085" width="9.25" style="247" customWidth="1"/>
    <col min="14086" max="14086" width="11.25" style="247" customWidth="1"/>
    <col min="14087" max="14087" width="5.375" style="247" bestFit="1" customWidth="1"/>
    <col min="14088" max="14088" width="10.125" style="247" bestFit="1" customWidth="1"/>
    <col min="14089" max="14089" width="9.875" style="247" bestFit="1" customWidth="1"/>
    <col min="14090" max="14090" width="10.5" style="247" bestFit="1" customWidth="1"/>
    <col min="14091" max="14091" width="10.5" style="247" customWidth="1"/>
    <col min="14092" max="14092" width="8.25" style="247" customWidth="1"/>
    <col min="14093" max="14093" width="3" style="247" customWidth="1"/>
    <col min="14094" max="14336" width="9" style="247"/>
    <col min="14337" max="14337" width="3.25" style="247" customWidth="1"/>
    <col min="14338" max="14338" width="29" style="247" customWidth="1"/>
    <col min="14339" max="14339" width="9.125" style="247" customWidth="1"/>
    <col min="14340" max="14340" width="8.875" style="247" bestFit="1" customWidth="1"/>
    <col min="14341" max="14341" width="9.25" style="247" customWidth="1"/>
    <col min="14342" max="14342" width="11.25" style="247" customWidth="1"/>
    <col min="14343" max="14343" width="5.375" style="247" bestFit="1" customWidth="1"/>
    <col min="14344" max="14344" width="10.125" style="247" bestFit="1" customWidth="1"/>
    <col min="14345" max="14345" width="9.875" style="247" bestFit="1" customWidth="1"/>
    <col min="14346" max="14346" width="10.5" style="247" bestFit="1" customWidth="1"/>
    <col min="14347" max="14347" width="10.5" style="247" customWidth="1"/>
    <col min="14348" max="14348" width="8.25" style="247" customWidth="1"/>
    <col min="14349" max="14349" width="3" style="247" customWidth="1"/>
    <col min="14350" max="14592" width="9" style="247"/>
    <col min="14593" max="14593" width="3.25" style="247" customWidth="1"/>
    <col min="14594" max="14594" width="29" style="247" customWidth="1"/>
    <col min="14595" max="14595" width="9.125" style="247" customWidth="1"/>
    <col min="14596" max="14596" width="8.875" style="247" bestFit="1" customWidth="1"/>
    <col min="14597" max="14597" width="9.25" style="247" customWidth="1"/>
    <col min="14598" max="14598" width="11.25" style="247" customWidth="1"/>
    <col min="14599" max="14599" width="5.375" style="247" bestFit="1" customWidth="1"/>
    <col min="14600" max="14600" width="10.125" style="247" bestFit="1" customWidth="1"/>
    <col min="14601" max="14601" width="9.875" style="247" bestFit="1" customWidth="1"/>
    <col min="14602" max="14602" width="10.5" style="247" bestFit="1" customWidth="1"/>
    <col min="14603" max="14603" width="10.5" style="247" customWidth="1"/>
    <col min="14604" max="14604" width="8.25" style="247" customWidth="1"/>
    <col min="14605" max="14605" width="3" style="247" customWidth="1"/>
    <col min="14606" max="14848" width="9" style="247"/>
    <col min="14849" max="14849" width="3.25" style="247" customWidth="1"/>
    <col min="14850" max="14850" width="29" style="247" customWidth="1"/>
    <col min="14851" max="14851" width="9.125" style="247" customWidth="1"/>
    <col min="14852" max="14852" width="8.875" style="247" bestFit="1" customWidth="1"/>
    <col min="14853" max="14853" width="9.25" style="247" customWidth="1"/>
    <col min="14854" max="14854" width="11.25" style="247" customWidth="1"/>
    <col min="14855" max="14855" width="5.375" style="247" bestFit="1" customWidth="1"/>
    <col min="14856" max="14856" width="10.125" style="247" bestFit="1" customWidth="1"/>
    <col min="14857" max="14857" width="9.875" style="247" bestFit="1" customWidth="1"/>
    <col min="14858" max="14858" width="10.5" style="247" bestFit="1" customWidth="1"/>
    <col min="14859" max="14859" width="10.5" style="247" customWidth="1"/>
    <col min="14860" max="14860" width="8.25" style="247" customWidth="1"/>
    <col min="14861" max="14861" width="3" style="247" customWidth="1"/>
    <col min="14862" max="15104" width="9" style="247"/>
    <col min="15105" max="15105" width="3.25" style="247" customWidth="1"/>
    <col min="15106" max="15106" width="29" style="247" customWidth="1"/>
    <col min="15107" max="15107" width="9.125" style="247" customWidth="1"/>
    <col min="15108" max="15108" width="8.875" style="247" bestFit="1" customWidth="1"/>
    <col min="15109" max="15109" width="9.25" style="247" customWidth="1"/>
    <col min="15110" max="15110" width="11.25" style="247" customWidth="1"/>
    <col min="15111" max="15111" width="5.375" style="247" bestFit="1" customWidth="1"/>
    <col min="15112" max="15112" width="10.125" style="247" bestFit="1" customWidth="1"/>
    <col min="15113" max="15113" width="9.875" style="247" bestFit="1" customWidth="1"/>
    <col min="15114" max="15114" width="10.5" style="247" bestFit="1" customWidth="1"/>
    <col min="15115" max="15115" width="10.5" style="247" customWidth="1"/>
    <col min="15116" max="15116" width="8.25" style="247" customWidth="1"/>
    <col min="15117" max="15117" width="3" style="247" customWidth="1"/>
    <col min="15118" max="15360" width="9" style="247"/>
    <col min="15361" max="15361" width="3.25" style="247" customWidth="1"/>
    <col min="15362" max="15362" width="29" style="247" customWidth="1"/>
    <col min="15363" max="15363" width="9.125" style="247" customWidth="1"/>
    <col min="15364" max="15364" width="8.875" style="247" bestFit="1" customWidth="1"/>
    <col min="15365" max="15365" width="9.25" style="247" customWidth="1"/>
    <col min="15366" max="15366" width="11.25" style="247" customWidth="1"/>
    <col min="15367" max="15367" width="5.375" style="247" bestFit="1" customWidth="1"/>
    <col min="15368" max="15368" width="10.125" style="247" bestFit="1" customWidth="1"/>
    <col min="15369" max="15369" width="9.875" style="247" bestFit="1" customWidth="1"/>
    <col min="15370" max="15370" width="10.5" style="247" bestFit="1" customWidth="1"/>
    <col min="15371" max="15371" width="10.5" style="247" customWidth="1"/>
    <col min="15372" max="15372" width="8.25" style="247" customWidth="1"/>
    <col min="15373" max="15373" width="3" style="247" customWidth="1"/>
    <col min="15374" max="15616" width="9" style="247"/>
    <col min="15617" max="15617" width="3.25" style="247" customWidth="1"/>
    <col min="15618" max="15618" width="29" style="247" customWidth="1"/>
    <col min="15619" max="15619" width="9.125" style="247" customWidth="1"/>
    <col min="15620" max="15620" width="8.875" style="247" bestFit="1" customWidth="1"/>
    <col min="15621" max="15621" width="9.25" style="247" customWidth="1"/>
    <col min="15622" max="15622" width="11.25" style="247" customWidth="1"/>
    <col min="15623" max="15623" width="5.375" style="247" bestFit="1" customWidth="1"/>
    <col min="15624" max="15624" width="10.125" style="247" bestFit="1" customWidth="1"/>
    <col min="15625" max="15625" width="9.875" style="247" bestFit="1" customWidth="1"/>
    <col min="15626" max="15626" width="10.5" style="247" bestFit="1" customWidth="1"/>
    <col min="15627" max="15627" width="10.5" style="247" customWidth="1"/>
    <col min="15628" max="15628" width="8.25" style="247" customWidth="1"/>
    <col min="15629" max="15629" width="3" style="247" customWidth="1"/>
    <col min="15630" max="15872" width="9" style="247"/>
    <col min="15873" max="15873" width="3.25" style="247" customWidth="1"/>
    <col min="15874" max="15874" width="29" style="247" customWidth="1"/>
    <col min="15875" max="15875" width="9.125" style="247" customWidth="1"/>
    <col min="15876" max="15876" width="8.875" style="247" bestFit="1" customWidth="1"/>
    <col min="15877" max="15877" width="9.25" style="247" customWidth="1"/>
    <col min="15878" max="15878" width="11.25" style="247" customWidth="1"/>
    <col min="15879" max="15879" width="5.375" style="247" bestFit="1" customWidth="1"/>
    <col min="15880" max="15880" width="10.125" style="247" bestFit="1" customWidth="1"/>
    <col min="15881" max="15881" width="9.875" style="247" bestFit="1" customWidth="1"/>
    <col min="15882" max="15882" width="10.5" style="247" bestFit="1" customWidth="1"/>
    <col min="15883" max="15883" width="10.5" style="247" customWidth="1"/>
    <col min="15884" max="15884" width="8.25" style="247" customWidth="1"/>
    <col min="15885" max="15885" width="3" style="247" customWidth="1"/>
    <col min="15886" max="16128" width="9" style="247"/>
    <col min="16129" max="16129" width="3.25" style="247" customWidth="1"/>
    <col min="16130" max="16130" width="29" style="247" customWidth="1"/>
    <col min="16131" max="16131" width="9.125" style="247" customWidth="1"/>
    <col min="16132" max="16132" width="8.875" style="247" bestFit="1" customWidth="1"/>
    <col min="16133" max="16133" width="9.25" style="247" customWidth="1"/>
    <col min="16134" max="16134" width="11.25" style="247" customWidth="1"/>
    <col min="16135" max="16135" width="5.375" style="247" bestFit="1" customWidth="1"/>
    <col min="16136" max="16136" width="10.125" style="247" bestFit="1" customWidth="1"/>
    <col min="16137" max="16137" width="9.875" style="247" bestFit="1" customWidth="1"/>
    <col min="16138" max="16138" width="10.5" style="247" bestFit="1" customWidth="1"/>
    <col min="16139" max="16139" width="10.5" style="247" customWidth="1"/>
    <col min="16140" max="16140" width="8.25" style="247" customWidth="1"/>
    <col min="16141" max="16141" width="3" style="247" customWidth="1"/>
    <col min="16142" max="16384" width="9" style="247"/>
  </cols>
  <sheetData>
    <row r="1" spans="1:18" ht="19.5" customHeight="1" x14ac:dyDescent="0.55000000000000004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67" t="s">
        <v>189</v>
      </c>
      <c r="M1" s="567"/>
      <c r="O1" s="375"/>
      <c r="P1" s="376"/>
      <c r="Q1" s="376" t="s">
        <v>273</v>
      </c>
      <c r="R1" s="376"/>
    </row>
    <row r="2" spans="1:18" x14ac:dyDescent="0.5">
      <c r="A2" s="568" t="s">
        <v>276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8" x14ac:dyDescent="0.55000000000000004">
      <c r="A3" s="245"/>
      <c r="B3" s="451" t="s">
        <v>389</v>
      </c>
      <c r="C3" s="246"/>
      <c r="D3" s="246"/>
      <c r="E3" s="246"/>
      <c r="F3" s="246"/>
      <c r="H3" s="248"/>
      <c r="I3" s="248"/>
      <c r="J3" s="248"/>
      <c r="K3" s="246" t="s">
        <v>6</v>
      </c>
      <c r="L3" s="246"/>
      <c r="M3" s="248"/>
    </row>
    <row r="4" spans="1:18" x14ac:dyDescent="0.55000000000000004">
      <c r="A4" s="245"/>
      <c r="B4" s="250" t="s">
        <v>190</v>
      </c>
      <c r="C4" s="246"/>
      <c r="D4" s="246"/>
      <c r="E4" s="246"/>
      <c r="F4" s="246"/>
      <c r="H4" s="246"/>
      <c r="I4" s="248"/>
      <c r="J4" s="248"/>
      <c r="K4" s="246" t="s">
        <v>191</v>
      </c>
      <c r="L4" s="246"/>
      <c r="M4" s="248"/>
      <c r="O4" s="247" t="s">
        <v>281</v>
      </c>
    </row>
    <row r="5" spans="1:18" x14ac:dyDescent="0.55000000000000004">
      <c r="A5" s="245"/>
      <c r="B5" s="250" t="s">
        <v>277</v>
      </c>
      <c r="C5" s="246"/>
      <c r="D5" s="246"/>
      <c r="F5" s="248"/>
      <c r="G5" s="251"/>
      <c r="H5" s="252"/>
      <c r="I5" s="248"/>
      <c r="J5" s="253"/>
      <c r="K5" s="254" t="s">
        <v>192</v>
      </c>
      <c r="L5" s="253"/>
      <c r="M5" s="253"/>
    </row>
    <row r="6" spans="1:18" ht="24.75" x14ac:dyDescent="0.6">
      <c r="A6" s="385" t="s">
        <v>374</v>
      </c>
      <c r="B6" s="250"/>
      <c r="C6" s="246"/>
      <c r="D6" s="246"/>
      <c r="F6" s="248"/>
      <c r="G6" s="251"/>
      <c r="H6" s="252"/>
      <c r="I6" s="248"/>
      <c r="J6" s="378"/>
      <c r="K6" s="254"/>
      <c r="L6" s="378"/>
      <c r="M6" s="378"/>
    </row>
    <row r="7" spans="1:18" ht="30" customHeight="1" x14ac:dyDescent="0.55000000000000004">
      <c r="A7" s="569" t="s">
        <v>193</v>
      </c>
      <c r="B7" s="570"/>
      <c r="C7" s="571"/>
      <c r="D7" s="569" t="s">
        <v>194</v>
      </c>
      <c r="E7" s="570"/>
      <c r="F7" s="570"/>
      <c r="G7" s="571"/>
      <c r="H7" s="255" t="s">
        <v>195</v>
      </c>
      <c r="I7" s="256" t="s">
        <v>195</v>
      </c>
      <c r="J7" s="257" t="s">
        <v>195</v>
      </c>
      <c r="K7" s="256" t="s">
        <v>195</v>
      </c>
      <c r="L7" s="569" t="s">
        <v>196</v>
      </c>
      <c r="M7" s="571"/>
    </row>
    <row r="8" spans="1:18" ht="21" customHeight="1" x14ac:dyDescent="0.55000000000000004">
      <c r="A8" s="555" t="s">
        <v>197</v>
      </c>
      <c r="B8" s="556"/>
      <c r="C8" s="561" t="s">
        <v>18</v>
      </c>
      <c r="D8" s="258" t="s">
        <v>19</v>
      </c>
      <c r="E8" s="258" t="s">
        <v>195</v>
      </c>
      <c r="F8" s="258" t="s">
        <v>195</v>
      </c>
      <c r="G8" s="259" t="s">
        <v>198</v>
      </c>
      <c r="H8" s="260" t="s">
        <v>199</v>
      </c>
      <c r="I8" s="261" t="s">
        <v>199</v>
      </c>
      <c r="J8" s="262" t="s">
        <v>199</v>
      </c>
      <c r="K8" s="261" t="s">
        <v>199</v>
      </c>
      <c r="L8" s="564" t="s">
        <v>200</v>
      </c>
      <c r="M8" s="561" t="s">
        <v>201</v>
      </c>
    </row>
    <row r="9" spans="1:18" ht="21" customHeight="1" x14ac:dyDescent="0.55000000000000004">
      <c r="A9" s="557"/>
      <c r="B9" s="558"/>
      <c r="C9" s="562"/>
      <c r="D9" s="263" t="s">
        <v>202</v>
      </c>
      <c r="E9" s="263" t="s">
        <v>203</v>
      </c>
      <c r="F9" s="263" t="s">
        <v>203</v>
      </c>
      <c r="G9" s="259" t="s">
        <v>204</v>
      </c>
      <c r="H9" s="260" t="s">
        <v>205</v>
      </c>
      <c r="I9" s="261" t="s">
        <v>206</v>
      </c>
      <c r="J9" s="262" t="s">
        <v>207</v>
      </c>
      <c r="K9" s="261" t="s">
        <v>208</v>
      </c>
      <c r="L9" s="565"/>
      <c r="M9" s="562"/>
    </row>
    <row r="10" spans="1:18" ht="21" customHeight="1" x14ac:dyDescent="0.55000000000000004">
      <c r="A10" s="557"/>
      <c r="B10" s="558"/>
      <c r="C10" s="562"/>
      <c r="D10" s="258"/>
      <c r="E10" s="258" t="s">
        <v>209</v>
      </c>
      <c r="F10" s="258" t="s">
        <v>209</v>
      </c>
      <c r="G10" s="259"/>
      <c r="H10" s="260"/>
      <c r="I10" s="261"/>
      <c r="J10" s="262"/>
      <c r="K10" s="261"/>
      <c r="L10" s="565"/>
      <c r="M10" s="562"/>
    </row>
    <row r="11" spans="1:18" ht="21" customHeight="1" x14ac:dyDescent="0.55000000000000004">
      <c r="A11" s="559"/>
      <c r="B11" s="560"/>
      <c r="C11" s="563"/>
      <c r="D11" s="264" t="s">
        <v>209</v>
      </c>
      <c r="E11" s="264" t="s">
        <v>210</v>
      </c>
      <c r="F11" s="264" t="s">
        <v>204</v>
      </c>
      <c r="G11" s="265"/>
      <c r="H11" s="266" t="s">
        <v>211</v>
      </c>
      <c r="I11" s="267" t="s">
        <v>212</v>
      </c>
      <c r="J11" s="268" t="s">
        <v>213</v>
      </c>
      <c r="K11" s="267" t="s">
        <v>214</v>
      </c>
      <c r="L11" s="566"/>
      <c r="M11" s="563"/>
    </row>
    <row r="12" spans="1:18" ht="21" customHeight="1" x14ac:dyDescent="0.5">
      <c r="A12" s="572" t="s">
        <v>215</v>
      </c>
      <c r="B12" s="573"/>
      <c r="C12" s="269"/>
      <c r="D12" s="269"/>
      <c r="E12" s="270"/>
      <c r="F12" s="271"/>
      <c r="G12" s="271"/>
      <c r="H12" s="272"/>
      <c r="I12" s="272"/>
      <c r="J12" s="271"/>
      <c r="K12" s="269"/>
      <c r="L12" s="269"/>
      <c r="M12" s="269"/>
    </row>
    <row r="13" spans="1:18" ht="21" customHeight="1" x14ac:dyDescent="0.55000000000000004">
      <c r="A13" s="273"/>
      <c r="B13" s="274" t="s">
        <v>278</v>
      </c>
      <c r="C13" s="275" t="s">
        <v>217</v>
      </c>
      <c r="D13" s="275"/>
      <c r="E13" s="270"/>
      <c r="F13" s="271"/>
      <c r="G13" s="271"/>
      <c r="H13" s="272"/>
      <c r="I13" s="272"/>
      <c r="J13" s="271"/>
      <c r="K13" s="269"/>
      <c r="L13" s="269"/>
      <c r="M13" s="269"/>
    </row>
    <row r="14" spans="1:18" ht="21" customHeight="1" x14ac:dyDescent="0.55000000000000004">
      <c r="A14" s="273" t="s">
        <v>279</v>
      </c>
      <c r="B14" s="274"/>
      <c r="C14" s="275"/>
      <c r="D14" s="275"/>
      <c r="E14" s="270"/>
      <c r="F14" s="271"/>
      <c r="G14" s="271"/>
      <c r="H14" s="272"/>
      <c r="I14" s="272"/>
      <c r="J14" s="271"/>
      <c r="K14" s="269"/>
      <c r="L14" s="269"/>
      <c r="M14" s="269"/>
    </row>
    <row r="15" spans="1:18" ht="21" customHeight="1" x14ac:dyDescent="0.5">
      <c r="A15" s="276"/>
      <c r="B15" s="277" t="s">
        <v>216</v>
      </c>
      <c r="C15" s="275" t="s">
        <v>217</v>
      </c>
      <c r="D15" s="278"/>
      <c r="E15" s="279"/>
      <c r="F15" s="271"/>
      <c r="G15" s="271"/>
      <c r="H15" s="280"/>
      <c r="I15" s="280"/>
      <c r="J15" s="281"/>
      <c r="K15" s="282"/>
      <c r="L15" s="282"/>
      <c r="M15" s="282"/>
    </row>
    <row r="16" spans="1:18" ht="21" customHeight="1" x14ac:dyDescent="0.5">
      <c r="A16" s="283"/>
      <c r="B16" s="284" t="s">
        <v>216</v>
      </c>
      <c r="C16" s="464" t="s">
        <v>217</v>
      </c>
      <c r="D16" s="285"/>
      <c r="E16" s="286"/>
      <c r="F16" s="287"/>
      <c r="G16" s="287"/>
      <c r="H16" s="288"/>
      <c r="I16" s="288"/>
      <c r="J16" s="289"/>
      <c r="K16" s="290"/>
      <c r="L16" s="290"/>
      <c r="M16" s="290"/>
    </row>
    <row r="17" spans="1:13" ht="21" customHeight="1" x14ac:dyDescent="0.5">
      <c r="A17" s="582" t="s">
        <v>390</v>
      </c>
      <c r="B17" s="583"/>
      <c r="C17" s="465"/>
      <c r="D17" s="457"/>
      <c r="E17" s="458"/>
      <c r="F17" s="459"/>
      <c r="G17" s="459"/>
      <c r="H17" s="460"/>
      <c r="I17" s="460"/>
      <c r="J17" s="461"/>
      <c r="K17" s="462"/>
      <c r="L17" s="462"/>
      <c r="M17" s="462"/>
    </row>
    <row r="18" spans="1:13" ht="21" customHeight="1" x14ac:dyDescent="0.55000000000000004">
      <c r="A18" s="350"/>
      <c r="B18" s="466" t="s">
        <v>392</v>
      </c>
      <c r="C18" s="463" t="s">
        <v>287</v>
      </c>
      <c r="D18" s="325"/>
      <c r="E18" s="324"/>
      <c r="F18" s="319"/>
      <c r="G18" s="319"/>
      <c r="H18" s="327"/>
      <c r="I18" s="327"/>
      <c r="J18" s="328"/>
      <c r="K18" s="326"/>
      <c r="L18" s="326"/>
      <c r="M18" s="326"/>
    </row>
    <row r="19" spans="1:13" ht="21" customHeight="1" x14ac:dyDescent="0.5">
      <c r="A19" s="291" t="s">
        <v>391</v>
      </c>
      <c r="B19" s="453"/>
      <c r="C19" s="456"/>
      <c r="D19" s="292"/>
      <c r="E19" s="293"/>
      <c r="F19" s="294"/>
      <c r="G19" s="294"/>
      <c r="H19" s="295"/>
      <c r="I19" s="295"/>
      <c r="J19" s="296"/>
      <c r="K19" s="297"/>
      <c r="L19" s="297"/>
      <c r="M19" s="297"/>
    </row>
    <row r="20" spans="1:13" ht="21" customHeight="1" x14ac:dyDescent="0.5">
      <c r="A20" s="574" t="s">
        <v>393</v>
      </c>
      <c r="B20" s="575"/>
      <c r="C20" s="467"/>
      <c r="D20" s="467"/>
      <c r="E20" s="468"/>
      <c r="F20" s="469"/>
      <c r="G20" s="469"/>
      <c r="H20" s="470"/>
      <c r="I20" s="470"/>
      <c r="J20" s="471"/>
      <c r="K20" s="467"/>
      <c r="L20" s="467"/>
      <c r="M20" s="467"/>
    </row>
    <row r="21" spans="1:13" ht="21" customHeight="1" x14ac:dyDescent="0.55000000000000004">
      <c r="A21" s="273"/>
      <c r="B21" s="298" t="s">
        <v>394</v>
      </c>
      <c r="C21" s="278" t="s">
        <v>217</v>
      </c>
      <c r="D21" s="278"/>
      <c r="E21" s="279"/>
      <c r="F21" s="271"/>
      <c r="G21" s="271"/>
      <c r="H21" s="280"/>
      <c r="I21" s="280"/>
      <c r="J21" s="281"/>
      <c r="K21" s="282"/>
      <c r="L21" s="282"/>
      <c r="M21" s="282"/>
    </row>
    <row r="22" spans="1:13" ht="21" customHeight="1" x14ac:dyDescent="0.5">
      <c r="A22" s="576" t="s">
        <v>218</v>
      </c>
      <c r="B22" s="577"/>
      <c r="C22" s="285"/>
      <c r="D22" s="285"/>
      <c r="E22" s="286"/>
      <c r="F22" s="287"/>
      <c r="G22" s="287"/>
      <c r="H22" s="288"/>
      <c r="I22" s="288"/>
      <c r="J22" s="289"/>
      <c r="K22" s="290"/>
      <c r="L22" s="290"/>
      <c r="M22" s="290"/>
    </row>
    <row r="23" spans="1:13" ht="21" customHeight="1" x14ac:dyDescent="0.5">
      <c r="A23" s="472" t="s">
        <v>219</v>
      </c>
      <c r="B23" s="473" t="s">
        <v>395</v>
      </c>
      <c r="C23" s="474"/>
      <c r="D23" s="474"/>
      <c r="E23" s="468"/>
      <c r="F23" s="469"/>
      <c r="G23" s="469"/>
      <c r="H23" s="470"/>
      <c r="I23" s="470"/>
      <c r="J23" s="471"/>
      <c r="K23" s="467"/>
      <c r="L23" s="467"/>
      <c r="M23" s="467"/>
    </row>
    <row r="24" spans="1:13" ht="21" customHeight="1" x14ac:dyDescent="0.5">
      <c r="A24" s="578" t="s">
        <v>280</v>
      </c>
      <c r="B24" s="579"/>
      <c r="C24" s="299"/>
      <c r="D24" s="299"/>
      <c r="E24" s="299"/>
      <c r="F24" s="271"/>
      <c r="G24" s="271"/>
      <c r="H24" s="300"/>
      <c r="I24" s="300"/>
      <c r="J24" s="300"/>
      <c r="K24" s="300"/>
      <c r="L24" s="300"/>
      <c r="M24" s="300"/>
    </row>
    <row r="25" spans="1:13" ht="21" customHeight="1" x14ac:dyDescent="0.5">
      <c r="A25" s="449"/>
      <c r="B25" s="450" t="s">
        <v>216</v>
      </c>
      <c r="C25" s="275" t="s">
        <v>217</v>
      </c>
      <c r="D25" s="299"/>
      <c r="E25" s="299"/>
      <c r="F25" s="271"/>
      <c r="G25" s="271"/>
      <c r="H25" s="300"/>
      <c r="I25" s="300"/>
      <c r="J25" s="300"/>
      <c r="K25" s="300"/>
      <c r="L25" s="300"/>
      <c r="M25" s="300"/>
    </row>
    <row r="26" spans="1:13" ht="21" customHeight="1" x14ac:dyDescent="0.5">
      <c r="A26" s="449"/>
      <c r="B26" s="450" t="s">
        <v>216</v>
      </c>
      <c r="C26" s="275" t="s">
        <v>217</v>
      </c>
      <c r="D26" s="299"/>
      <c r="E26" s="299"/>
      <c r="F26" s="271"/>
      <c r="G26" s="271"/>
      <c r="H26" s="300"/>
      <c r="I26" s="300"/>
      <c r="J26" s="300"/>
      <c r="K26" s="300"/>
      <c r="L26" s="300"/>
      <c r="M26" s="300"/>
    </row>
    <row r="27" spans="1:13" ht="21" customHeight="1" x14ac:dyDescent="0.5">
      <c r="A27" s="283"/>
      <c r="B27" s="284" t="s">
        <v>216</v>
      </c>
      <c r="C27" s="464" t="s">
        <v>217</v>
      </c>
      <c r="D27" s="475"/>
      <c r="E27" s="475"/>
      <c r="F27" s="287"/>
      <c r="G27" s="287"/>
      <c r="H27" s="476"/>
      <c r="I27" s="476"/>
      <c r="J27" s="476"/>
      <c r="K27" s="476"/>
      <c r="L27" s="476"/>
      <c r="M27" s="476"/>
    </row>
    <row r="28" spans="1:13" s="351" customFormat="1" ht="21" customHeight="1" x14ac:dyDescent="0.5">
      <c r="A28" s="477"/>
      <c r="B28" s="478" t="s">
        <v>272</v>
      </c>
      <c r="C28" s="479" t="s">
        <v>217</v>
      </c>
      <c r="D28" s="479"/>
      <c r="E28" s="479"/>
      <c r="F28" s="480"/>
      <c r="G28" s="480"/>
      <c r="H28" s="481"/>
      <c r="I28" s="481"/>
      <c r="J28" s="481"/>
      <c r="K28" s="481"/>
      <c r="L28" s="481"/>
      <c r="M28" s="481"/>
    </row>
    <row r="29" spans="1:13" s="351" customFormat="1" ht="21" customHeight="1" x14ac:dyDescent="0.5">
      <c r="A29" s="352" t="s">
        <v>271</v>
      </c>
      <c r="B29" s="353"/>
      <c r="C29" s="354"/>
      <c r="D29" s="354"/>
      <c r="E29" s="354"/>
      <c r="F29" s="355"/>
      <c r="G29" s="355"/>
      <c r="H29" s="356"/>
      <c r="I29" s="356"/>
      <c r="J29" s="356"/>
      <c r="K29" s="356"/>
      <c r="L29" s="356"/>
      <c r="M29" s="356"/>
    </row>
    <row r="30" spans="1:13" s="351" customFormat="1" ht="21" customHeight="1" x14ac:dyDescent="0.5">
      <c r="A30" s="352"/>
      <c r="B30" s="353" t="s">
        <v>216</v>
      </c>
      <c r="C30" s="357" t="s">
        <v>217</v>
      </c>
      <c r="D30" s="354"/>
      <c r="E30" s="354"/>
      <c r="F30" s="355"/>
      <c r="G30" s="355"/>
      <c r="H30" s="356"/>
      <c r="I30" s="356"/>
      <c r="J30" s="356"/>
      <c r="K30" s="356"/>
      <c r="L30" s="356"/>
      <c r="M30" s="356"/>
    </row>
    <row r="31" spans="1:13" s="351" customFormat="1" ht="21" customHeight="1" x14ac:dyDescent="0.5">
      <c r="A31" s="352"/>
      <c r="B31" s="353" t="s">
        <v>216</v>
      </c>
      <c r="C31" s="357" t="s">
        <v>217</v>
      </c>
      <c r="D31" s="354"/>
      <c r="E31" s="354"/>
      <c r="F31" s="355"/>
      <c r="G31" s="355"/>
      <c r="H31" s="356"/>
      <c r="I31" s="356"/>
      <c r="J31" s="356"/>
      <c r="K31" s="356"/>
      <c r="L31" s="356"/>
      <c r="M31" s="356"/>
    </row>
    <row r="32" spans="1:13" s="351" customFormat="1" ht="21" customHeight="1" x14ac:dyDescent="0.5">
      <c r="A32" s="358"/>
      <c r="B32" s="359" t="s">
        <v>216</v>
      </c>
      <c r="C32" s="360" t="s">
        <v>217</v>
      </c>
      <c r="D32" s="361"/>
      <c r="E32" s="361"/>
      <c r="F32" s="362"/>
      <c r="G32" s="362"/>
      <c r="H32" s="363"/>
      <c r="I32" s="363"/>
      <c r="J32" s="363"/>
      <c r="K32" s="363"/>
      <c r="L32" s="363"/>
      <c r="M32" s="363"/>
    </row>
    <row r="33" spans="1:14" ht="21" customHeight="1" x14ac:dyDescent="0.5">
      <c r="A33" s="482"/>
      <c r="B33" s="483" t="s">
        <v>396</v>
      </c>
      <c r="C33" s="484" t="s">
        <v>220</v>
      </c>
      <c r="D33" s="484"/>
      <c r="E33" s="484"/>
      <c r="F33" s="469"/>
      <c r="G33" s="469"/>
      <c r="H33" s="485"/>
      <c r="I33" s="485"/>
      <c r="J33" s="485"/>
      <c r="K33" s="485"/>
      <c r="L33" s="485"/>
      <c r="M33" s="485"/>
      <c r="N33" s="351"/>
    </row>
    <row r="34" spans="1:14" ht="21" customHeight="1" x14ac:dyDescent="0.5">
      <c r="A34" s="449"/>
      <c r="B34" s="450" t="s">
        <v>216</v>
      </c>
      <c r="C34" s="275" t="s">
        <v>220</v>
      </c>
      <c r="D34" s="299"/>
      <c r="E34" s="299"/>
      <c r="F34" s="271"/>
      <c r="G34" s="271"/>
      <c r="H34" s="300"/>
      <c r="I34" s="300"/>
      <c r="J34" s="300"/>
      <c r="K34" s="300"/>
      <c r="L34" s="300"/>
      <c r="M34" s="300"/>
    </row>
    <row r="35" spans="1:14" ht="21" customHeight="1" x14ac:dyDescent="0.5">
      <c r="A35" s="449"/>
      <c r="B35" s="450" t="s">
        <v>216</v>
      </c>
      <c r="C35" s="275" t="s">
        <v>220</v>
      </c>
      <c r="D35" s="299"/>
      <c r="E35" s="299"/>
      <c r="F35" s="271"/>
      <c r="G35" s="271"/>
      <c r="H35" s="300"/>
      <c r="I35" s="300"/>
      <c r="J35" s="300"/>
      <c r="K35" s="300"/>
      <c r="L35" s="300"/>
      <c r="M35" s="300"/>
    </row>
    <row r="36" spans="1:14" ht="21" customHeight="1" x14ac:dyDescent="0.5">
      <c r="A36" s="283"/>
      <c r="B36" s="284" t="s">
        <v>216</v>
      </c>
      <c r="C36" s="464" t="s">
        <v>220</v>
      </c>
      <c r="D36" s="475"/>
      <c r="E36" s="475"/>
      <c r="F36" s="287"/>
      <c r="G36" s="287"/>
      <c r="H36" s="476"/>
      <c r="I36" s="476"/>
      <c r="J36" s="476"/>
      <c r="K36" s="476"/>
      <c r="L36" s="476"/>
      <c r="M36" s="476"/>
    </row>
    <row r="37" spans="1:14" ht="21" customHeight="1" x14ac:dyDescent="0.5">
      <c r="A37" s="482"/>
      <c r="B37" s="483" t="s">
        <v>397</v>
      </c>
      <c r="C37" s="455" t="s">
        <v>287</v>
      </c>
      <c r="D37" s="484"/>
      <c r="E37" s="484"/>
      <c r="F37" s="469"/>
      <c r="G37" s="469"/>
      <c r="H37" s="485"/>
      <c r="I37" s="485"/>
      <c r="J37" s="485"/>
      <c r="K37" s="485"/>
      <c r="L37" s="485"/>
      <c r="M37" s="485"/>
    </row>
    <row r="38" spans="1:14" ht="21" customHeight="1" x14ac:dyDescent="0.5">
      <c r="A38" s="283"/>
      <c r="B38" s="284" t="s">
        <v>288</v>
      </c>
      <c r="C38" s="464"/>
      <c r="D38" s="475"/>
      <c r="E38" s="475"/>
      <c r="F38" s="287"/>
      <c r="G38" s="287"/>
      <c r="H38" s="476"/>
      <c r="I38" s="476"/>
      <c r="J38" s="476"/>
      <c r="K38" s="476"/>
      <c r="L38" s="476"/>
      <c r="M38" s="476"/>
    </row>
    <row r="39" spans="1:14" ht="21" customHeight="1" x14ac:dyDescent="0.5">
      <c r="A39" s="482"/>
      <c r="B39" s="483" t="s">
        <v>398</v>
      </c>
      <c r="C39" s="484" t="s">
        <v>221</v>
      </c>
      <c r="D39" s="484"/>
      <c r="E39" s="484"/>
      <c r="F39" s="469"/>
      <c r="G39" s="469"/>
      <c r="H39" s="485"/>
      <c r="I39" s="485"/>
      <c r="J39" s="485"/>
      <c r="K39" s="485"/>
      <c r="L39" s="485"/>
      <c r="M39" s="485"/>
    </row>
    <row r="40" spans="1:14" ht="21" customHeight="1" x14ac:dyDescent="0.55000000000000004">
      <c r="A40" s="273"/>
      <c r="B40" s="450" t="s">
        <v>222</v>
      </c>
      <c r="C40" s="299"/>
      <c r="D40" s="299"/>
      <c r="E40" s="299"/>
      <c r="F40" s="271"/>
      <c r="G40" s="271"/>
      <c r="H40" s="300"/>
      <c r="I40" s="300"/>
      <c r="J40" s="300"/>
      <c r="K40" s="300"/>
      <c r="L40" s="300"/>
      <c r="M40" s="300"/>
    </row>
    <row r="41" spans="1:14" ht="21" customHeight="1" x14ac:dyDescent="0.5">
      <c r="A41" s="449"/>
      <c r="B41" s="450" t="s">
        <v>216</v>
      </c>
      <c r="C41" s="275" t="s">
        <v>221</v>
      </c>
      <c r="D41" s="299"/>
      <c r="E41" s="299"/>
      <c r="F41" s="271"/>
      <c r="G41" s="271"/>
      <c r="H41" s="300"/>
      <c r="I41" s="300"/>
      <c r="J41" s="300"/>
      <c r="K41" s="300"/>
      <c r="L41" s="300"/>
      <c r="M41" s="300"/>
    </row>
    <row r="42" spans="1:14" ht="21" customHeight="1" x14ac:dyDescent="0.5">
      <c r="A42" s="449"/>
      <c r="B42" s="450" t="s">
        <v>216</v>
      </c>
      <c r="C42" s="275" t="s">
        <v>221</v>
      </c>
      <c r="D42" s="299"/>
      <c r="E42" s="299"/>
      <c r="F42" s="271"/>
      <c r="G42" s="271"/>
      <c r="H42" s="300"/>
      <c r="I42" s="300"/>
      <c r="J42" s="300"/>
      <c r="K42" s="300"/>
      <c r="L42" s="300"/>
      <c r="M42" s="300"/>
    </row>
    <row r="43" spans="1:14" ht="21" customHeight="1" x14ac:dyDescent="0.5">
      <c r="A43" s="283"/>
      <c r="B43" s="284" t="s">
        <v>216</v>
      </c>
      <c r="C43" s="464" t="s">
        <v>221</v>
      </c>
      <c r="D43" s="475"/>
      <c r="E43" s="475"/>
      <c r="F43" s="287"/>
      <c r="G43" s="287"/>
      <c r="H43" s="476"/>
      <c r="I43" s="476"/>
      <c r="J43" s="476"/>
      <c r="K43" s="476"/>
      <c r="L43" s="476"/>
      <c r="M43" s="476"/>
    </row>
    <row r="44" spans="1:14" ht="21" hidden="1" customHeight="1" x14ac:dyDescent="0.5">
      <c r="A44" s="454"/>
      <c r="B44" s="486" t="s">
        <v>216</v>
      </c>
      <c r="C44" s="463" t="s">
        <v>217</v>
      </c>
      <c r="D44" s="338"/>
      <c r="E44" s="338"/>
      <c r="F44" s="319"/>
      <c r="G44" s="319"/>
      <c r="H44" s="337"/>
      <c r="I44" s="337"/>
      <c r="J44" s="337"/>
      <c r="K44" s="337"/>
      <c r="L44" s="337"/>
      <c r="M44" s="337"/>
    </row>
    <row r="45" spans="1:14" ht="21" customHeight="1" x14ac:dyDescent="0.55000000000000004">
      <c r="A45" s="487"/>
      <c r="B45" s="488" t="s">
        <v>399</v>
      </c>
      <c r="C45" s="484" t="s">
        <v>221</v>
      </c>
      <c r="D45" s="484"/>
      <c r="E45" s="484"/>
      <c r="F45" s="469"/>
      <c r="G45" s="469"/>
      <c r="H45" s="485"/>
      <c r="I45" s="485"/>
      <c r="J45" s="485"/>
      <c r="K45" s="485"/>
      <c r="L45" s="485"/>
      <c r="M45" s="485"/>
    </row>
    <row r="46" spans="1:14" ht="21" customHeight="1" x14ac:dyDescent="0.5">
      <c r="A46" s="449"/>
      <c r="B46" s="450" t="s">
        <v>216</v>
      </c>
      <c r="C46" s="275" t="s">
        <v>221</v>
      </c>
      <c r="D46" s="299"/>
      <c r="E46" s="299"/>
      <c r="F46" s="271"/>
      <c r="G46" s="271"/>
      <c r="H46" s="300"/>
      <c r="I46" s="300"/>
      <c r="J46" s="300"/>
      <c r="K46" s="300"/>
      <c r="L46" s="300"/>
      <c r="M46" s="300"/>
    </row>
    <row r="47" spans="1:14" ht="21" customHeight="1" x14ac:dyDescent="0.5">
      <c r="A47" s="449"/>
      <c r="B47" s="450" t="s">
        <v>216</v>
      </c>
      <c r="C47" s="275" t="s">
        <v>221</v>
      </c>
      <c r="D47" s="299"/>
      <c r="E47" s="299"/>
      <c r="F47" s="271"/>
      <c r="G47" s="271"/>
      <c r="H47" s="300"/>
      <c r="I47" s="300"/>
      <c r="J47" s="300"/>
      <c r="K47" s="300"/>
      <c r="L47" s="300"/>
      <c r="M47" s="300"/>
    </row>
    <row r="48" spans="1:14" ht="21" customHeight="1" x14ac:dyDescent="0.5">
      <c r="A48" s="283"/>
      <c r="B48" s="284" t="s">
        <v>216</v>
      </c>
      <c r="C48" s="464" t="s">
        <v>221</v>
      </c>
      <c r="D48" s="475"/>
      <c r="E48" s="475"/>
      <c r="F48" s="287"/>
      <c r="G48" s="287"/>
      <c r="H48" s="476"/>
      <c r="I48" s="476"/>
      <c r="J48" s="476"/>
      <c r="K48" s="476"/>
      <c r="L48" s="476"/>
      <c r="M48" s="476"/>
    </row>
    <row r="49" spans="1:13" ht="21" customHeight="1" x14ac:dyDescent="0.55000000000000004">
      <c r="A49" s="273"/>
      <c r="B49" s="466" t="s">
        <v>400</v>
      </c>
      <c r="C49" s="338"/>
      <c r="D49" s="338"/>
      <c r="E49" s="338"/>
      <c r="F49" s="319"/>
      <c r="G49" s="319"/>
      <c r="H49" s="337"/>
      <c r="I49" s="337"/>
      <c r="J49" s="337"/>
      <c r="K49" s="337"/>
      <c r="L49" s="337"/>
      <c r="M49" s="337"/>
    </row>
    <row r="50" spans="1:13" ht="15" customHeight="1" x14ac:dyDescent="0.5">
      <c r="A50" s="580"/>
      <c r="B50" s="581"/>
      <c r="C50" s="301"/>
      <c r="D50" s="301"/>
      <c r="E50" s="301"/>
      <c r="F50" s="287"/>
      <c r="G50" s="287"/>
      <c r="H50" s="301"/>
      <c r="I50" s="301"/>
      <c r="J50" s="301"/>
      <c r="K50" s="301"/>
      <c r="L50" s="301"/>
      <c r="M50" s="301"/>
    </row>
    <row r="51" spans="1:13" ht="21" customHeight="1" x14ac:dyDescent="0.55000000000000004">
      <c r="B51" s="302" t="s">
        <v>223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</row>
    <row r="52" spans="1:13" ht="21" customHeight="1" x14ac:dyDescent="0.55000000000000004">
      <c r="B52" s="302"/>
      <c r="C52" s="246"/>
      <c r="D52" s="246"/>
      <c r="E52" s="246"/>
      <c r="F52" s="246"/>
      <c r="G52" s="246"/>
      <c r="H52" s="246"/>
      <c r="I52" s="246"/>
      <c r="J52" s="246"/>
      <c r="K52" s="246"/>
      <c r="L52" s="246"/>
    </row>
  </sheetData>
  <mergeCells count="15">
    <mergeCell ref="A12:B12"/>
    <mergeCell ref="A20:B20"/>
    <mergeCell ref="A22:B22"/>
    <mergeCell ref="A24:B24"/>
    <mergeCell ref="A50:B50"/>
    <mergeCell ref="A17:B17"/>
    <mergeCell ref="A8:B11"/>
    <mergeCell ref="C8:C11"/>
    <mergeCell ref="L8:L11"/>
    <mergeCell ref="M8:M11"/>
    <mergeCell ref="L1:M1"/>
    <mergeCell ref="A2:M2"/>
    <mergeCell ref="A7:C7"/>
    <mergeCell ref="D7:G7"/>
    <mergeCell ref="L7:M7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9" fitToHeight="2" orientation="landscape" r:id="rId1"/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8"/>
  <sheetViews>
    <sheetView view="pageBreakPreview" topLeftCell="A10" zoomScaleNormal="100" zoomScaleSheetLayoutView="100" workbookViewId="0">
      <selection activeCell="B3" sqref="B3"/>
    </sheetView>
  </sheetViews>
  <sheetFormatPr defaultRowHeight="22.5" x14ac:dyDescent="0.55000000000000004"/>
  <cols>
    <col min="1" max="1" width="3.875" style="249" customWidth="1"/>
    <col min="2" max="2" width="29" style="249" customWidth="1"/>
    <col min="3" max="3" width="7.75" style="249" bestFit="1" customWidth="1"/>
    <col min="4" max="6" width="11.125" style="249" customWidth="1"/>
    <col min="7" max="7" width="9" style="249"/>
    <col min="8" max="11" width="11.125" style="249" customWidth="1"/>
    <col min="12" max="12" width="10.875" style="249" customWidth="1"/>
    <col min="13" max="256" width="9" style="249"/>
    <col min="257" max="257" width="3.875" style="249" customWidth="1"/>
    <col min="258" max="258" width="29" style="249" customWidth="1"/>
    <col min="259" max="259" width="7.75" style="249" bestFit="1" customWidth="1"/>
    <col min="260" max="262" width="11.125" style="249" customWidth="1"/>
    <col min="263" max="263" width="9" style="249"/>
    <col min="264" max="267" width="11.125" style="249" customWidth="1"/>
    <col min="268" max="268" width="10.875" style="249" customWidth="1"/>
    <col min="269" max="512" width="9" style="249"/>
    <col min="513" max="513" width="3.875" style="249" customWidth="1"/>
    <col min="514" max="514" width="29" style="249" customWidth="1"/>
    <col min="515" max="515" width="7.75" style="249" bestFit="1" customWidth="1"/>
    <col min="516" max="518" width="11.125" style="249" customWidth="1"/>
    <col min="519" max="519" width="9" style="249"/>
    <col min="520" max="523" width="11.125" style="249" customWidth="1"/>
    <col min="524" max="524" width="10.875" style="249" customWidth="1"/>
    <col min="525" max="768" width="9" style="249"/>
    <col min="769" max="769" width="3.875" style="249" customWidth="1"/>
    <col min="770" max="770" width="29" style="249" customWidth="1"/>
    <col min="771" max="771" width="7.75" style="249" bestFit="1" customWidth="1"/>
    <col min="772" max="774" width="11.125" style="249" customWidth="1"/>
    <col min="775" max="775" width="9" style="249"/>
    <col min="776" max="779" width="11.125" style="249" customWidth="1"/>
    <col min="780" max="780" width="10.875" style="249" customWidth="1"/>
    <col min="781" max="1024" width="9" style="249"/>
    <col min="1025" max="1025" width="3.875" style="249" customWidth="1"/>
    <col min="1026" max="1026" width="29" style="249" customWidth="1"/>
    <col min="1027" max="1027" width="7.75" style="249" bestFit="1" customWidth="1"/>
    <col min="1028" max="1030" width="11.125" style="249" customWidth="1"/>
    <col min="1031" max="1031" width="9" style="249"/>
    <col min="1032" max="1035" width="11.125" style="249" customWidth="1"/>
    <col min="1036" max="1036" width="10.875" style="249" customWidth="1"/>
    <col min="1037" max="1280" width="9" style="249"/>
    <col min="1281" max="1281" width="3.875" style="249" customWidth="1"/>
    <col min="1282" max="1282" width="29" style="249" customWidth="1"/>
    <col min="1283" max="1283" width="7.75" style="249" bestFit="1" customWidth="1"/>
    <col min="1284" max="1286" width="11.125" style="249" customWidth="1"/>
    <col min="1287" max="1287" width="9" style="249"/>
    <col min="1288" max="1291" width="11.125" style="249" customWidth="1"/>
    <col min="1292" max="1292" width="10.875" style="249" customWidth="1"/>
    <col min="1293" max="1536" width="9" style="249"/>
    <col min="1537" max="1537" width="3.875" style="249" customWidth="1"/>
    <col min="1538" max="1538" width="29" style="249" customWidth="1"/>
    <col min="1539" max="1539" width="7.75" style="249" bestFit="1" customWidth="1"/>
    <col min="1540" max="1542" width="11.125" style="249" customWidth="1"/>
    <col min="1543" max="1543" width="9" style="249"/>
    <col min="1544" max="1547" width="11.125" style="249" customWidth="1"/>
    <col min="1548" max="1548" width="10.875" style="249" customWidth="1"/>
    <col min="1549" max="1792" width="9" style="249"/>
    <col min="1793" max="1793" width="3.875" style="249" customWidth="1"/>
    <col min="1794" max="1794" width="29" style="249" customWidth="1"/>
    <col min="1795" max="1795" width="7.75" style="249" bestFit="1" customWidth="1"/>
    <col min="1796" max="1798" width="11.125" style="249" customWidth="1"/>
    <col min="1799" max="1799" width="9" style="249"/>
    <col min="1800" max="1803" width="11.125" style="249" customWidth="1"/>
    <col min="1804" max="1804" width="10.875" style="249" customWidth="1"/>
    <col min="1805" max="2048" width="9" style="249"/>
    <col min="2049" max="2049" width="3.875" style="249" customWidth="1"/>
    <col min="2050" max="2050" width="29" style="249" customWidth="1"/>
    <col min="2051" max="2051" width="7.75" style="249" bestFit="1" customWidth="1"/>
    <col min="2052" max="2054" width="11.125" style="249" customWidth="1"/>
    <col min="2055" max="2055" width="9" style="249"/>
    <col min="2056" max="2059" width="11.125" style="249" customWidth="1"/>
    <col min="2060" max="2060" width="10.875" style="249" customWidth="1"/>
    <col min="2061" max="2304" width="9" style="249"/>
    <col min="2305" max="2305" width="3.875" style="249" customWidth="1"/>
    <col min="2306" max="2306" width="29" style="249" customWidth="1"/>
    <col min="2307" max="2307" width="7.75" style="249" bestFit="1" customWidth="1"/>
    <col min="2308" max="2310" width="11.125" style="249" customWidth="1"/>
    <col min="2311" max="2311" width="9" style="249"/>
    <col min="2312" max="2315" width="11.125" style="249" customWidth="1"/>
    <col min="2316" max="2316" width="10.875" style="249" customWidth="1"/>
    <col min="2317" max="2560" width="9" style="249"/>
    <col min="2561" max="2561" width="3.875" style="249" customWidth="1"/>
    <col min="2562" max="2562" width="29" style="249" customWidth="1"/>
    <col min="2563" max="2563" width="7.75" style="249" bestFit="1" customWidth="1"/>
    <col min="2564" max="2566" width="11.125" style="249" customWidth="1"/>
    <col min="2567" max="2567" width="9" style="249"/>
    <col min="2568" max="2571" width="11.125" style="249" customWidth="1"/>
    <col min="2572" max="2572" width="10.875" style="249" customWidth="1"/>
    <col min="2573" max="2816" width="9" style="249"/>
    <col min="2817" max="2817" width="3.875" style="249" customWidth="1"/>
    <col min="2818" max="2818" width="29" style="249" customWidth="1"/>
    <col min="2819" max="2819" width="7.75" style="249" bestFit="1" customWidth="1"/>
    <col min="2820" max="2822" width="11.125" style="249" customWidth="1"/>
    <col min="2823" max="2823" width="9" style="249"/>
    <col min="2824" max="2827" width="11.125" style="249" customWidth="1"/>
    <col min="2828" max="2828" width="10.875" style="249" customWidth="1"/>
    <col min="2829" max="3072" width="9" style="249"/>
    <col min="3073" max="3073" width="3.875" style="249" customWidth="1"/>
    <col min="3074" max="3074" width="29" style="249" customWidth="1"/>
    <col min="3075" max="3075" width="7.75" style="249" bestFit="1" customWidth="1"/>
    <col min="3076" max="3078" width="11.125" style="249" customWidth="1"/>
    <col min="3079" max="3079" width="9" style="249"/>
    <col min="3080" max="3083" width="11.125" style="249" customWidth="1"/>
    <col min="3084" max="3084" width="10.875" style="249" customWidth="1"/>
    <col min="3085" max="3328" width="9" style="249"/>
    <col min="3329" max="3329" width="3.875" style="249" customWidth="1"/>
    <col min="3330" max="3330" width="29" style="249" customWidth="1"/>
    <col min="3331" max="3331" width="7.75" style="249" bestFit="1" customWidth="1"/>
    <col min="3332" max="3334" width="11.125" style="249" customWidth="1"/>
    <col min="3335" max="3335" width="9" style="249"/>
    <col min="3336" max="3339" width="11.125" style="249" customWidth="1"/>
    <col min="3340" max="3340" width="10.875" style="249" customWidth="1"/>
    <col min="3341" max="3584" width="9" style="249"/>
    <col min="3585" max="3585" width="3.875" style="249" customWidth="1"/>
    <col min="3586" max="3586" width="29" style="249" customWidth="1"/>
    <col min="3587" max="3587" width="7.75" style="249" bestFit="1" customWidth="1"/>
    <col min="3588" max="3590" width="11.125" style="249" customWidth="1"/>
    <col min="3591" max="3591" width="9" style="249"/>
    <col min="3592" max="3595" width="11.125" style="249" customWidth="1"/>
    <col min="3596" max="3596" width="10.875" style="249" customWidth="1"/>
    <col min="3597" max="3840" width="9" style="249"/>
    <col min="3841" max="3841" width="3.875" style="249" customWidth="1"/>
    <col min="3842" max="3842" width="29" style="249" customWidth="1"/>
    <col min="3843" max="3843" width="7.75" style="249" bestFit="1" customWidth="1"/>
    <col min="3844" max="3846" width="11.125" style="249" customWidth="1"/>
    <col min="3847" max="3847" width="9" style="249"/>
    <col min="3848" max="3851" width="11.125" style="249" customWidth="1"/>
    <col min="3852" max="3852" width="10.875" style="249" customWidth="1"/>
    <col min="3853" max="4096" width="9" style="249"/>
    <col min="4097" max="4097" width="3.875" style="249" customWidth="1"/>
    <col min="4098" max="4098" width="29" style="249" customWidth="1"/>
    <col min="4099" max="4099" width="7.75" style="249" bestFit="1" customWidth="1"/>
    <col min="4100" max="4102" width="11.125" style="249" customWidth="1"/>
    <col min="4103" max="4103" width="9" style="249"/>
    <col min="4104" max="4107" width="11.125" style="249" customWidth="1"/>
    <col min="4108" max="4108" width="10.875" style="249" customWidth="1"/>
    <col min="4109" max="4352" width="9" style="249"/>
    <col min="4353" max="4353" width="3.875" style="249" customWidth="1"/>
    <col min="4354" max="4354" width="29" style="249" customWidth="1"/>
    <col min="4355" max="4355" width="7.75" style="249" bestFit="1" customWidth="1"/>
    <col min="4356" max="4358" width="11.125" style="249" customWidth="1"/>
    <col min="4359" max="4359" width="9" style="249"/>
    <col min="4360" max="4363" width="11.125" style="249" customWidth="1"/>
    <col min="4364" max="4364" width="10.875" style="249" customWidth="1"/>
    <col min="4365" max="4608" width="9" style="249"/>
    <col min="4609" max="4609" width="3.875" style="249" customWidth="1"/>
    <col min="4610" max="4610" width="29" style="249" customWidth="1"/>
    <col min="4611" max="4611" width="7.75" style="249" bestFit="1" customWidth="1"/>
    <col min="4612" max="4614" width="11.125" style="249" customWidth="1"/>
    <col min="4615" max="4615" width="9" style="249"/>
    <col min="4616" max="4619" width="11.125" style="249" customWidth="1"/>
    <col min="4620" max="4620" width="10.875" style="249" customWidth="1"/>
    <col min="4621" max="4864" width="9" style="249"/>
    <col min="4865" max="4865" width="3.875" style="249" customWidth="1"/>
    <col min="4866" max="4866" width="29" style="249" customWidth="1"/>
    <col min="4867" max="4867" width="7.75" style="249" bestFit="1" customWidth="1"/>
    <col min="4868" max="4870" width="11.125" style="249" customWidth="1"/>
    <col min="4871" max="4871" width="9" style="249"/>
    <col min="4872" max="4875" width="11.125" style="249" customWidth="1"/>
    <col min="4876" max="4876" width="10.875" style="249" customWidth="1"/>
    <col min="4877" max="5120" width="9" style="249"/>
    <col min="5121" max="5121" width="3.875" style="249" customWidth="1"/>
    <col min="5122" max="5122" width="29" style="249" customWidth="1"/>
    <col min="5123" max="5123" width="7.75" style="249" bestFit="1" customWidth="1"/>
    <col min="5124" max="5126" width="11.125" style="249" customWidth="1"/>
    <col min="5127" max="5127" width="9" style="249"/>
    <col min="5128" max="5131" width="11.125" style="249" customWidth="1"/>
    <col min="5132" max="5132" width="10.875" style="249" customWidth="1"/>
    <col min="5133" max="5376" width="9" style="249"/>
    <col min="5377" max="5377" width="3.875" style="249" customWidth="1"/>
    <col min="5378" max="5378" width="29" style="249" customWidth="1"/>
    <col min="5379" max="5379" width="7.75" style="249" bestFit="1" customWidth="1"/>
    <col min="5380" max="5382" width="11.125" style="249" customWidth="1"/>
    <col min="5383" max="5383" width="9" style="249"/>
    <col min="5384" max="5387" width="11.125" style="249" customWidth="1"/>
    <col min="5388" max="5388" width="10.875" style="249" customWidth="1"/>
    <col min="5389" max="5632" width="9" style="249"/>
    <col min="5633" max="5633" width="3.875" style="249" customWidth="1"/>
    <col min="5634" max="5634" width="29" style="249" customWidth="1"/>
    <col min="5635" max="5635" width="7.75" style="249" bestFit="1" customWidth="1"/>
    <col min="5636" max="5638" width="11.125" style="249" customWidth="1"/>
    <col min="5639" max="5639" width="9" style="249"/>
    <col min="5640" max="5643" width="11.125" style="249" customWidth="1"/>
    <col min="5644" max="5644" width="10.875" style="249" customWidth="1"/>
    <col min="5645" max="5888" width="9" style="249"/>
    <col min="5889" max="5889" width="3.875" style="249" customWidth="1"/>
    <col min="5890" max="5890" width="29" style="249" customWidth="1"/>
    <col min="5891" max="5891" width="7.75" style="249" bestFit="1" customWidth="1"/>
    <col min="5892" max="5894" width="11.125" style="249" customWidth="1"/>
    <col min="5895" max="5895" width="9" style="249"/>
    <col min="5896" max="5899" width="11.125" style="249" customWidth="1"/>
    <col min="5900" max="5900" width="10.875" style="249" customWidth="1"/>
    <col min="5901" max="6144" width="9" style="249"/>
    <col min="6145" max="6145" width="3.875" style="249" customWidth="1"/>
    <col min="6146" max="6146" width="29" style="249" customWidth="1"/>
    <col min="6147" max="6147" width="7.75" style="249" bestFit="1" customWidth="1"/>
    <col min="6148" max="6150" width="11.125" style="249" customWidth="1"/>
    <col min="6151" max="6151" width="9" style="249"/>
    <col min="6152" max="6155" width="11.125" style="249" customWidth="1"/>
    <col min="6156" max="6156" width="10.875" style="249" customWidth="1"/>
    <col min="6157" max="6400" width="9" style="249"/>
    <col min="6401" max="6401" width="3.875" style="249" customWidth="1"/>
    <col min="6402" max="6402" width="29" style="249" customWidth="1"/>
    <col min="6403" max="6403" width="7.75" style="249" bestFit="1" customWidth="1"/>
    <col min="6404" max="6406" width="11.125" style="249" customWidth="1"/>
    <col min="6407" max="6407" width="9" style="249"/>
    <col min="6408" max="6411" width="11.125" style="249" customWidth="1"/>
    <col min="6412" max="6412" width="10.875" style="249" customWidth="1"/>
    <col min="6413" max="6656" width="9" style="249"/>
    <col min="6657" max="6657" width="3.875" style="249" customWidth="1"/>
    <col min="6658" max="6658" width="29" style="249" customWidth="1"/>
    <col min="6659" max="6659" width="7.75" style="249" bestFit="1" customWidth="1"/>
    <col min="6660" max="6662" width="11.125" style="249" customWidth="1"/>
    <col min="6663" max="6663" width="9" style="249"/>
    <col min="6664" max="6667" width="11.125" style="249" customWidth="1"/>
    <col min="6668" max="6668" width="10.875" style="249" customWidth="1"/>
    <col min="6669" max="6912" width="9" style="249"/>
    <col min="6913" max="6913" width="3.875" style="249" customWidth="1"/>
    <col min="6914" max="6914" width="29" style="249" customWidth="1"/>
    <col min="6915" max="6915" width="7.75" style="249" bestFit="1" customWidth="1"/>
    <col min="6916" max="6918" width="11.125" style="249" customWidth="1"/>
    <col min="6919" max="6919" width="9" style="249"/>
    <col min="6920" max="6923" width="11.125" style="249" customWidth="1"/>
    <col min="6924" max="6924" width="10.875" style="249" customWidth="1"/>
    <col min="6925" max="7168" width="9" style="249"/>
    <col min="7169" max="7169" width="3.875" style="249" customWidth="1"/>
    <col min="7170" max="7170" width="29" style="249" customWidth="1"/>
    <col min="7171" max="7171" width="7.75" style="249" bestFit="1" customWidth="1"/>
    <col min="7172" max="7174" width="11.125" style="249" customWidth="1"/>
    <col min="7175" max="7175" width="9" style="249"/>
    <col min="7176" max="7179" width="11.125" style="249" customWidth="1"/>
    <col min="7180" max="7180" width="10.875" style="249" customWidth="1"/>
    <col min="7181" max="7424" width="9" style="249"/>
    <col min="7425" max="7425" width="3.875" style="249" customWidth="1"/>
    <col min="7426" max="7426" width="29" style="249" customWidth="1"/>
    <col min="7427" max="7427" width="7.75" style="249" bestFit="1" customWidth="1"/>
    <col min="7428" max="7430" width="11.125" style="249" customWidth="1"/>
    <col min="7431" max="7431" width="9" style="249"/>
    <col min="7432" max="7435" width="11.125" style="249" customWidth="1"/>
    <col min="7436" max="7436" width="10.875" style="249" customWidth="1"/>
    <col min="7437" max="7680" width="9" style="249"/>
    <col min="7681" max="7681" width="3.875" style="249" customWidth="1"/>
    <col min="7682" max="7682" width="29" style="249" customWidth="1"/>
    <col min="7683" max="7683" width="7.75" style="249" bestFit="1" customWidth="1"/>
    <col min="7684" max="7686" width="11.125" style="249" customWidth="1"/>
    <col min="7687" max="7687" width="9" style="249"/>
    <col min="7688" max="7691" width="11.125" style="249" customWidth="1"/>
    <col min="7692" max="7692" width="10.875" style="249" customWidth="1"/>
    <col min="7693" max="7936" width="9" style="249"/>
    <col min="7937" max="7937" width="3.875" style="249" customWidth="1"/>
    <col min="7938" max="7938" width="29" style="249" customWidth="1"/>
    <col min="7939" max="7939" width="7.75" style="249" bestFit="1" customWidth="1"/>
    <col min="7940" max="7942" width="11.125" style="249" customWidth="1"/>
    <col min="7943" max="7943" width="9" style="249"/>
    <col min="7944" max="7947" width="11.125" style="249" customWidth="1"/>
    <col min="7948" max="7948" width="10.875" style="249" customWidth="1"/>
    <col min="7949" max="8192" width="9" style="249"/>
    <col min="8193" max="8193" width="3.875" style="249" customWidth="1"/>
    <col min="8194" max="8194" width="29" style="249" customWidth="1"/>
    <col min="8195" max="8195" width="7.75" style="249" bestFit="1" customWidth="1"/>
    <col min="8196" max="8198" width="11.125" style="249" customWidth="1"/>
    <col min="8199" max="8199" width="9" style="249"/>
    <col min="8200" max="8203" width="11.125" style="249" customWidth="1"/>
    <col min="8204" max="8204" width="10.875" style="249" customWidth="1"/>
    <col min="8205" max="8448" width="9" style="249"/>
    <col min="8449" max="8449" width="3.875" style="249" customWidth="1"/>
    <col min="8450" max="8450" width="29" style="249" customWidth="1"/>
    <col min="8451" max="8451" width="7.75" style="249" bestFit="1" customWidth="1"/>
    <col min="8452" max="8454" width="11.125" style="249" customWidth="1"/>
    <col min="8455" max="8455" width="9" style="249"/>
    <col min="8456" max="8459" width="11.125" style="249" customWidth="1"/>
    <col min="8460" max="8460" width="10.875" style="249" customWidth="1"/>
    <col min="8461" max="8704" width="9" style="249"/>
    <col min="8705" max="8705" width="3.875" style="249" customWidth="1"/>
    <col min="8706" max="8706" width="29" style="249" customWidth="1"/>
    <col min="8707" max="8707" width="7.75" style="249" bestFit="1" customWidth="1"/>
    <col min="8708" max="8710" width="11.125" style="249" customWidth="1"/>
    <col min="8711" max="8711" width="9" style="249"/>
    <col min="8712" max="8715" width="11.125" style="249" customWidth="1"/>
    <col min="8716" max="8716" width="10.875" style="249" customWidth="1"/>
    <col min="8717" max="8960" width="9" style="249"/>
    <col min="8961" max="8961" width="3.875" style="249" customWidth="1"/>
    <col min="8962" max="8962" width="29" style="249" customWidth="1"/>
    <col min="8963" max="8963" width="7.75" style="249" bestFit="1" customWidth="1"/>
    <col min="8964" max="8966" width="11.125" style="249" customWidth="1"/>
    <col min="8967" max="8967" width="9" style="249"/>
    <col min="8968" max="8971" width="11.125" style="249" customWidth="1"/>
    <col min="8972" max="8972" width="10.875" style="249" customWidth="1"/>
    <col min="8973" max="9216" width="9" style="249"/>
    <col min="9217" max="9217" width="3.875" style="249" customWidth="1"/>
    <col min="9218" max="9218" width="29" style="249" customWidth="1"/>
    <col min="9219" max="9219" width="7.75" style="249" bestFit="1" customWidth="1"/>
    <col min="9220" max="9222" width="11.125" style="249" customWidth="1"/>
    <col min="9223" max="9223" width="9" style="249"/>
    <col min="9224" max="9227" width="11.125" style="249" customWidth="1"/>
    <col min="9228" max="9228" width="10.875" style="249" customWidth="1"/>
    <col min="9229" max="9472" width="9" style="249"/>
    <col min="9473" max="9473" width="3.875" style="249" customWidth="1"/>
    <col min="9474" max="9474" width="29" style="249" customWidth="1"/>
    <col min="9475" max="9475" width="7.75" style="249" bestFit="1" customWidth="1"/>
    <col min="9476" max="9478" width="11.125" style="249" customWidth="1"/>
    <col min="9479" max="9479" width="9" style="249"/>
    <col min="9480" max="9483" width="11.125" style="249" customWidth="1"/>
    <col min="9484" max="9484" width="10.875" style="249" customWidth="1"/>
    <col min="9485" max="9728" width="9" style="249"/>
    <col min="9729" max="9729" width="3.875" style="249" customWidth="1"/>
    <col min="9730" max="9730" width="29" style="249" customWidth="1"/>
    <col min="9731" max="9731" width="7.75" style="249" bestFit="1" customWidth="1"/>
    <col min="9732" max="9734" width="11.125" style="249" customWidth="1"/>
    <col min="9735" max="9735" width="9" style="249"/>
    <col min="9736" max="9739" width="11.125" style="249" customWidth="1"/>
    <col min="9740" max="9740" width="10.875" style="249" customWidth="1"/>
    <col min="9741" max="9984" width="9" style="249"/>
    <col min="9985" max="9985" width="3.875" style="249" customWidth="1"/>
    <col min="9986" max="9986" width="29" style="249" customWidth="1"/>
    <col min="9987" max="9987" width="7.75" style="249" bestFit="1" customWidth="1"/>
    <col min="9988" max="9990" width="11.125" style="249" customWidth="1"/>
    <col min="9991" max="9991" width="9" style="249"/>
    <col min="9992" max="9995" width="11.125" style="249" customWidth="1"/>
    <col min="9996" max="9996" width="10.875" style="249" customWidth="1"/>
    <col min="9997" max="10240" width="9" style="249"/>
    <col min="10241" max="10241" width="3.875" style="249" customWidth="1"/>
    <col min="10242" max="10242" width="29" style="249" customWidth="1"/>
    <col min="10243" max="10243" width="7.75" style="249" bestFit="1" customWidth="1"/>
    <col min="10244" max="10246" width="11.125" style="249" customWidth="1"/>
    <col min="10247" max="10247" width="9" style="249"/>
    <col min="10248" max="10251" width="11.125" style="249" customWidth="1"/>
    <col min="10252" max="10252" width="10.875" style="249" customWidth="1"/>
    <col min="10253" max="10496" width="9" style="249"/>
    <col min="10497" max="10497" width="3.875" style="249" customWidth="1"/>
    <col min="10498" max="10498" width="29" style="249" customWidth="1"/>
    <col min="10499" max="10499" width="7.75" style="249" bestFit="1" customWidth="1"/>
    <col min="10500" max="10502" width="11.125" style="249" customWidth="1"/>
    <col min="10503" max="10503" width="9" style="249"/>
    <col min="10504" max="10507" width="11.125" style="249" customWidth="1"/>
    <col min="10508" max="10508" width="10.875" style="249" customWidth="1"/>
    <col min="10509" max="10752" width="9" style="249"/>
    <col min="10753" max="10753" width="3.875" style="249" customWidth="1"/>
    <col min="10754" max="10754" width="29" style="249" customWidth="1"/>
    <col min="10755" max="10755" width="7.75" style="249" bestFit="1" customWidth="1"/>
    <col min="10756" max="10758" width="11.125" style="249" customWidth="1"/>
    <col min="10759" max="10759" width="9" style="249"/>
    <col min="10760" max="10763" width="11.125" style="249" customWidth="1"/>
    <col min="10764" max="10764" width="10.875" style="249" customWidth="1"/>
    <col min="10765" max="11008" width="9" style="249"/>
    <col min="11009" max="11009" width="3.875" style="249" customWidth="1"/>
    <col min="11010" max="11010" width="29" style="249" customWidth="1"/>
    <col min="11011" max="11011" width="7.75" style="249" bestFit="1" customWidth="1"/>
    <col min="11012" max="11014" width="11.125" style="249" customWidth="1"/>
    <col min="11015" max="11015" width="9" style="249"/>
    <col min="11016" max="11019" width="11.125" style="249" customWidth="1"/>
    <col min="11020" max="11020" width="10.875" style="249" customWidth="1"/>
    <col min="11021" max="11264" width="9" style="249"/>
    <col min="11265" max="11265" width="3.875" style="249" customWidth="1"/>
    <col min="11266" max="11266" width="29" style="249" customWidth="1"/>
    <col min="11267" max="11267" width="7.75" style="249" bestFit="1" customWidth="1"/>
    <col min="11268" max="11270" width="11.125" style="249" customWidth="1"/>
    <col min="11271" max="11271" width="9" style="249"/>
    <col min="11272" max="11275" width="11.125" style="249" customWidth="1"/>
    <col min="11276" max="11276" width="10.875" style="249" customWidth="1"/>
    <col min="11277" max="11520" width="9" style="249"/>
    <col min="11521" max="11521" width="3.875" style="249" customWidth="1"/>
    <col min="11522" max="11522" width="29" style="249" customWidth="1"/>
    <col min="11523" max="11523" width="7.75" style="249" bestFit="1" customWidth="1"/>
    <col min="11524" max="11526" width="11.125" style="249" customWidth="1"/>
    <col min="11527" max="11527" width="9" style="249"/>
    <col min="11528" max="11531" width="11.125" style="249" customWidth="1"/>
    <col min="11532" max="11532" width="10.875" style="249" customWidth="1"/>
    <col min="11533" max="11776" width="9" style="249"/>
    <col min="11777" max="11777" width="3.875" style="249" customWidth="1"/>
    <col min="11778" max="11778" width="29" style="249" customWidth="1"/>
    <col min="11779" max="11779" width="7.75" style="249" bestFit="1" customWidth="1"/>
    <col min="11780" max="11782" width="11.125" style="249" customWidth="1"/>
    <col min="11783" max="11783" width="9" style="249"/>
    <col min="11784" max="11787" width="11.125" style="249" customWidth="1"/>
    <col min="11788" max="11788" width="10.875" style="249" customWidth="1"/>
    <col min="11789" max="12032" width="9" style="249"/>
    <col min="12033" max="12033" width="3.875" style="249" customWidth="1"/>
    <col min="12034" max="12034" width="29" style="249" customWidth="1"/>
    <col min="12035" max="12035" width="7.75" style="249" bestFit="1" customWidth="1"/>
    <col min="12036" max="12038" width="11.125" style="249" customWidth="1"/>
    <col min="12039" max="12039" width="9" style="249"/>
    <col min="12040" max="12043" width="11.125" style="249" customWidth="1"/>
    <col min="12044" max="12044" width="10.875" style="249" customWidth="1"/>
    <col min="12045" max="12288" width="9" style="249"/>
    <col min="12289" max="12289" width="3.875" style="249" customWidth="1"/>
    <col min="12290" max="12290" width="29" style="249" customWidth="1"/>
    <col min="12291" max="12291" width="7.75" style="249" bestFit="1" customWidth="1"/>
    <col min="12292" max="12294" width="11.125" style="249" customWidth="1"/>
    <col min="12295" max="12295" width="9" style="249"/>
    <col min="12296" max="12299" width="11.125" style="249" customWidth="1"/>
    <col min="12300" max="12300" width="10.875" style="249" customWidth="1"/>
    <col min="12301" max="12544" width="9" style="249"/>
    <col min="12545" max="12545" width="3.875" style="249" customWidth="1"/>
    <col min="12546" max="12546" width="29" style="249" customWidth="1"/>
    <col min="12547" max="12547" width="7.75" style="249" bestFit="1" customWidth="1"/>
    <col min="12548" max="12550" width="11.125" style="249" customWidth="1"/>
    <col min="12551" max="12551" width="9" style="249"/>
    <col min="12552" max="12555" width="11.125" style="249" customWidth="1"/>
    <col min="12556" max="12556" width="10.875" style="249" customWidth="1"/>
    <col min="12557" max="12800" width="9" style="249"/>
    <col min="12801" max="12801" width="3.875" style="249" customWidth="1"/>
    <col min="12802" max="12802" width="29" style="249" customWidth="1"/>
    <col min="12803" max="12803" width="7.75" style="249" bestFit="1" customWidth="1"/>
    <col min="12804" max="12806" width="11.125" style="249" customWidth="1"/>
    <col min="12807" max="12807" width="9" style="249"/>
    <col min="12808" max="12811" width="11.125" style="249" customWidth="1"/>
    <col min="12812" max="12812" width="10.875" style="249" customWidth="1"/>
    <col min="12813" max="13056" width="9" style="249"/>
    <col min="13057" max="13057" width="3.875" style="249" customWidth="1"/>
    <col min="13058" max="13058" width="29" style="249" customWidth="1"/>
    <col min="13059" max="13059" width="7.75" style="249" bestFit="1" customWidth="1"/>
    <col min="13060" max="13062" width="11.125" style="249" customWidth="1"/>
    <col min="13063" max="13063" width="9" style="249"/>
    <col min="13064" max="13067" width="11.125" style="249" customWidth="1"/>
    <col min="13068" max="13068" width="10.875" style="249" customWidth="1"/>
    <col min="13069" max="13312" width="9" style="249"/>
    <col min="13313" max="13313" width="3.875" style="249" customWidth="1"/>
    <col min="13314" max="13314" width="29" style="249" customWidth="1"/>
    <col min="13315" max="13315" width="7.75" style="249" bestFit="1" customWidth="1"/>
    <col min="13316" max="13318" width="11.125" style="249" customWidth="1"/>
    <col min="13319" max="13319" width="9" style="249"/>
    <col min="13320" max="13323" width="11.125" style="249" customWidth="1"/>
    <col min="13324" max="13324" width="10.875" style="249" customWidth="1"/>
    <col min="13325" max="13568" width="9" style="249"/>
    <col min="13569" max="13569" width="3.875" style="249" customWidth="1"/>
    <col min="13570" max="13570" width="29" style="249" customWidth="1"/>
    <col min="13571" max="13571" width="7.75" style="249" bestFit="1" customWidth="1"/>
    <col min="13572" max="13574" width="11.125" style="249" customWidth="1"/>
    <col min="13575" max="13575" width="9" style="249"/>
    <col min="13576" max="13579" width="11.125" style="249" customWidth="1"/>
    <col min="13580" max="13580" width="10.875" style="249" customWidth="1"/>
    <col min="13581" max="13824" width="9" style="249"/>
    <col min="13825" max="13825" width="3.875" style="249" customWidth="1"/>
    <col min="13826" max="13826" width="29" style="249" customWidth="1"/>
    <col min="13827" max="13827" width="7.75" style="249" bestFit="1" customWidth="1"/>
    <col min="13828" max="13830" width="11.125" style="249" customWidth="1"/>
    <col min="13831" max="13831" width="9" style="249"/>
    <col min="13832" max="13835" width="11.125" style="249" customWidth="1"/>
    <col min="13836" max="13836" width="10.875" style="249" customWidth="1"/>
    <col min="13837" max="14080" width="9" style="249"/>
    <col min="14081" max="14081" width="3.875" style="249" customWidth="1"/>
    <col min="14082" max="14082" width="29" style="249" customWidth="1"/>
    <col min="14083" max="14083" width="7.75" style="249" bestFit="1" customWidth="1"/>
    <col min="14084" max="14086" width="11.125" style="249" customWidth="1"/>
    <col min="14087" max="14087" width="9" style="249"/>
    <col min="14088" max="14091" width="11.125" style="249" customWidth="1"/>
    <col min="14092" max="14092" width="10.875" style="249" customWidth="1"/>
    <col min="14093" max="14336" width="9" style="249"/>
    <col min="14337" max="14337" width="3.875" style="249" customWidth="1"/>
    <col min="14338" max="14338" width="29" style="249" customWidth="1"/>
    <col min="14339" max="14339" width="7.75" style="249" bestFit="1" customWidth="1"/>
    <col min="14340" max="14342" width="11.125" style="249" customWidth="1"/>
    <col min="14343" max="14343" width="9" style="249"/>
    <col min="14344" max="14347" width="11.125" style="249" customWidth="1"/>
    <col min="14348" max="14348" width="10.875" style="249" customWidth="1"/>
    <col min="14349" max="14592" width="9" style="249"/>
    <col min="14593" max="14593" width="3.875" style="249" customWidth="1"/>
    <col min="14594" max="14594" width="29" style="249" customWidth="1"/>
    <col min="14595" max="14595" width="7.75" style="249" bestFit="1" customWidth="1"/>
    <col min="14596" max="14598" width="11.125" style="249" customWidth="1"/>
    <col min="14599" max="14599" width="9" style="249"/>
    <col min="14600" max="14603" width="11.125" style="249" customWidth="1"/>
    <col min="14604" max="14604" width="10.875" style="249" customWidth="1"/>
    <col min="14605" max="14848" width="9" style="249"/>
    <col min="14849" max="14849" width="3.875" style="249" customWidth="1"/>
    <col min="14850" max="14850" width="29" style="249" customWidth="1"/>
    <col min="14851" max="14851" width="7.75" style="249" bestFit="1" customWidth="1"/>
    <col min="14852" max="14854" width="11.125" style="249" customWidth="1"/>
    <col min="14855" max="14855" width="9" style="249"/>
    <col min="14856" max="14859" width="11.125" style="249" customWidth="1"/>
    <col min="14860" max="14860" width="10.875" style="249" customWidth="1"/>
    <col min="14861" max="15104" width="9" style="249"/>
    <col min="15105" max="15105" width="3.875" style="249" customWidth="1"/>
    <col min="15106" max="15106" width="29" style="249" customWidth="1"/>
    <col min="15107" max="15107" width="7.75" style="249" bestFit="1" customWidth="1"/>
    <col min="15108" max="15110" width="11.125" style="249" customWidth="1"/>
    <col min="15111" max="15111" width="9" style="249"/>
    <col min="15112" max="15115" width="11.125" style="249" customWidth="1"/>
    <col min="15116" max="15116" width="10.875" style="249" customWidth="1"/>
    <col min="15117" max="15360" width="9" style="249"/>
    <col min="15361" max="15361" width="3.875" style="249" customWidth="1"/>
    <col min="15362" max="15362" width="29" style="249" customWidth="1"/>
    <col min="15363" max="15363" width="7.75" style="249" bestFit="1" customWidth="1"/>
    <col min="15364" max="15366" width="11.125" style="249" customWidth="1"/>
    <col min="15367" max="15367" width="9" style="249"/>
    <col min="15368" max="15371" width="11.125" style="249" customWidth="1"/>
    <col min="15372" max="15372" width="10.875" style="249" customWidth="1"/>
    <col min="15373" max="15616" width="9" style="249"/>
    <col min="15617" max="15617" width="3.875" style="249" customWidth="1"/>
    <col min="15618" max="15618" width="29" style="249" customWidth="1"/>
    <col min="15619" max="15619" width="7.75" style="249" bestFit="1" customWidth="1"/>
    <col min="15620" max="15622" width="11.125" style="249" customWidth="1"/>
    <col min="15623" max="15623" width="9" style="249"/>
    <col min="15624" max="15627" width="11.125" style="249" customWidth="1"/>
    <col min="15628" max="15628" width="10.875" style="249" customWidth="1"/>
    <col min="15629" max="15872" width="9" style="249"/>
    <col min="15873" max="15873" width="3.875" style="249" customWidth="1"/>
    <col min="15874" max="15874" width="29" style="249" customWidth="1"/>
    <col min="15875" max="15875" width="7.75" style="249" bestFit="1" customWidth="1"/>
    <col min="15876" max="15878" width="11.125" style="249" customWidth="1"/>
    <col min="15879" max="15879" width="9" style="249"/>
    <col min="15880" max="15883" width="11.125" style="249" customWidth="1"/>
    <col min="15884" max="15884" width="10.875" style="249" customWidth="1"/>
    <col min="15885" max="16128" width="9" style="249"/>
    <col min="16129" max="16129" width="3.875" style="249" customWidth="1"/>
    <col min="16130" max="16130" width="29" style="249" customWidth="1"/>
    <col min="16131" max="16131" width="7.75" style="249" bestFit="1" customWidth="1"/>
    <col min="16132" max="16134" width="11.125" style="249" customWidth="1"/>
    <col min="16135" max="16135" width="9" style="249"/>
    <col min="16136" max="16139" width="11.125" style="249" customWidth="1"/>
    <col min="16140" max="16140" width="10.875" style="249" customWidth="1"/>
    <col min="16141" max="16384" width="9" style="249"/>
  </cols>
  <sheetData>
    <row r="1" spans="1:13" x14ac:dyDescent="0.55000000000000004">
      <c r="A1" s="568" t="s">
        <v>282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x14ac:dyDescent="0.55000000000000004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303" t="s">
        <v>224</v>
      </c>
      <c r="M2" s="246"/>
    </row>
    <row r="3" spans="1:13" x14ac:dyDescent="0.55000000000000004">
      <c r="A3" s="245"/>
      <c r="B3" s="248" t="s">
        <v>389</v>
      </c>
      <c r="C3" s="246"/>
      <c r="E3" s="248"/>
      <c r="F3" s="248"/>
      <c r="G3" s="246"/>
      <c r="H3" s="246"/>
      <c r="I3" s="246"/>
      <c r="J3" s="248"/>
      <c r="K3" s="246" t="s">
        <v>6</v>
      </c>
      <c r="L3" s="246"/>
      <c r="M3" s="246"/>
    </row>
    <row r="4" spans="1:13" x14ac:dyDescent="0.55000000000000004">
      <c r="A4" s="245"/>
      <c r="B4" s="250" t="s">
        <v>225</v>
      </c>
      <c r="C4" s="246"/>
      <c r="E4" s="246"/>
      <c r="F4" s="248"/>
      <c r="G4" s="246"/>
      <c r="H4" s="246"/>
      <c r="I4" s="246"/>
      <c r="J4" s="248"/>
      <c r="K4" s="246" t="s">
        <v>226</v>
      </c>
      <c r="L4" s="246"/>
      <c r="M4" s="246"/>
    </row>
    <row r="5" spans="1:13" x14ac:dyDescent="0.55000000000000004">
      <c r="A5" s="245"/>
      <c r="C5" s="246"/>
      <c r="D5" s="251"/>
      <c r="E5" s="252"/>
      <c r="F5" s="248"/>
      <c r="G5" s="246"/>
      <c r="H5" s="246"/>
      <c r="I5" s="246"/>
      <c r="J5" s="253"/>
      <c r="K5" s="254" t="s">
        <v>192</v>
      </c>
      <c r="L5" s="253"/>
      <c r="M5" s="246"/>
    </row>
    <row r="6" spans="1:13" x14ac:dyDescent="0.55000000000000004">
      <c r="A6" s="245"/>
      <c r="B6" s="250" t="s">
        <v>283</v>
      </c>
      <c r="C6" s="246"/>
      <c r="D6" s="246"/>
      <c r="E6" s="248"/>
      <c r="F6" s="248"/>
      <c r="G6" s="248"/>
      <c r="H6" s="248"/>
      <c r="I6" s="248"/>
      <c r="J6" s="248"/>
      <c r="K6" s="246"/>
      <c r="L6" s="246"/>
      <c r="M6" s="248"/>
    </row>
    <row r="7" spans="1:13" ht="14.25" customHeight="1" x14ac:dyDescent="0.55000000000000004">
      <c r="A7" s="253"/>
      <c r="B7" s="253"/>
      <c r="C7" s="253"/>
      <c r="D7" s="253"/>
      <c r="E7" s="253"/>
      <c r="F7" s="253"/>
      <c r="G7" s="253"/>
      <c r="H7" s="253"/>
      <c r="I7" s="253"/>
      <c r="J7" s="246"/>
      <c r="K7" s="246"/>
      <c r="L7" s="253"/>
      <c r="M7" s="253"/>
    </row>
    <row r="8" spans="1:13" ht="24" customHeight="1" x14ac:dyDescent="0.55000000000000004">
      <c r="A8" s="304" t="s">
        <v>227</v>
      </c>
      <c r="B8" s="561" t="s">
        <v>228</v>
      </c>
      <c r="C8" s="305"/>
      <c r="D8" s="569" t="s">
        <v>229</v>
      </c>
      <c r="E8" s="570"/>
      <c r="F8" s="570"/>
      <c r="G8" s="571"/>
      <c r="H8" s="306" t="s">
        <v>230</v>
      </c>
      <c r="I8" s="304" t="s">
        <v>230</v>
      </c>
      <c r="J8" s="307" t="s">
        <v>230</v>
      </c>
      <c r="K8" s="304" t="s">
        <v>230</v>
      </c>
      <c r="L8" s="555" t="s">
        <v>196</v>
      </c>
      <c r="M8" s="584"/>
    </row>
    <row r="9" spans="1:13" ht="24" customHeight="1" x14ac:dyDescent="0.55000000000000004">
      <c r="A9" s="263" t="s">
        <v>231</v>
      </c>
      <c r="B9" s="562"/>
      <c r="C9" s="308" t="s">
        <v>18</v>
      </c>
      <c r="D9" s="306" t="s">
        <v>232</v>
      </c>
      <c r="E9" s="304" t="s">
        <v>195</v>
      </c>
      <c r="F9" s="309" t="s">
        <v>195</v>
      </c>
      <c r="G9" s="309" t="s">
        <v>198</v>
      </c>
      <c r="H9" s="258" t="s">
        <v>233</v>
      </c>
      <c r="I9" s="263" t="s">
        <v>233</v>
      </c>
      <c r="J9" s="310" t="s">
        <v>233</v>
      </c>
      <c r="K9" s="263" t="s">
        <v>233</v>
      </c>
      <c r="L9" s="559" t="s">
        <v>234</v>
      </c>
      <c r="M9" s="585"/>
    </row>
    <row r="10" spans="1:13" ht="24" customHeight="1" x14ac:dyDescent="0.55000000000000004">
      <c r="A10" s="263" t="s">
        <v>235</v>
      </c>
      <c r="B10" s="562"/>
      <c r="C10" s="308"/>
      <c r="D10" s="258" t="s">
        <v>236</v>
      </c>
      <c r="E10" s="263" t="s">
        <v>230</v>
      </c>
      <c r="F10" s="311" t="s">
        <v>230</v>
      </c>
      <c r="G10" s="311" t="s">
        <v>204</v>
      </c>
      <c r="H10" s="258" t="s">
        <v>237</v>
      </c>
      <c r="I10" s="263" t="s">
        <v>238</v>
      </c>
      <c r="J10" s="310" t="s">
        <v>239</v>
      </c>
      <c r="K10" s="263" t="s">
        <v>240</v>
      </c>
      <c r="L10" s="555" t="s">
        <v>241</v>
      </c>
      <c r="M10" s="564" t="s">
        <v>201</v>
      </c>
    </row>
    <row r="11" spans="1:13" x14ac:dyDescent="0.55000000000000004">
      <c r="A11" s="312"/>
      <c r="B11" s="563"/>
      <c r="C11" s="312"/>
      <c r="D11" s="313"/>
      <c r="E11" s="314" t="s">
        <v>210</v>
      </c>
      <c r="F11" s="315" t="s">
        <v>204</v>
      </c>
      <c r="G11" s="315"/>
      <c r="H11" s="313" t="s">
        <v>211</v>
      </c>
      <c r="I11" s="314" t="s">
        <v>212</v>
      </c>
      <c r="J11" s="316" t="s">
        <v>213</v>
      </c>
      <c r="K11" s="314" t="s">
        <v>214</v>
      </c>
      <c r="L11" s="559"/>
      <c r="M11" s="566"/>
    </row>
    <row r="12" spans="1:13" x14ac:dyDescent="0.55000000000000004">
      <c r="A12" s="263">
        <v>1</v>
      </c>
      <c r="B12" s="317" t="s">
        <v>242</v>
      </c>
      <c r="C12" s="318">
        <v>0</v>
      </c>
      <c r="D12" s="259"/>
      <c r="E12" s="308"/>
      <c r="F12" s="308"/>
      <c r="G12" s="319"/>
      <c r="H12" s="259"/>
      <c r="I12" s="259"/>
      <c r="J12" s="259"/>
      <c r="K12" s="259"/>
      <c r="L12" s="263"/>
      <c r="M12" s="263"/>
    </row>
    <row r="13" spans="1:13" x14ac:dyDescent="0.55000000000000004">
      <c r="A13" s="320"/>
      <c r="B13" s="321" t="s">
        <v>243</v>
      </c>
      <c r="C13" s="259"/>
      <c r="D13" s="259"/>
      <c r="E13" s="308"/>
      <c r="F13" s="308"/>
      <c r="G13" s="319"/>
      <c r="H13" s="259"/>
      <c r="I13" s="259"/>
      <c r="J13" s="259"/>
      <c r="K13" s="259"/>
      <c r="L13" s="263"/>
      <c r="M13" s="263"/>
    </row>
    <row r="14" spans="1:13" x14ac:dyDescent="0.55000000000000004">
      <c r="A14" s="320"/>
      <c r="B14" s="321" t="s">
        <v>244</v>
      </c>
      <c r="C14" s="322"/>
      <c r="D14" s="259"/>
      <c r="E14" s="308"/>
      <c r="F14" s="308"/>
      <c r="G14" s="319"/>
      <c r="H14" s="259"/>
      <c r="I14" s="259"/>
      <c r="J14" s="259"/>
      <c r="K14" s="259"/>
      <c r="L14" s="263"/>
      <c r="M14" s="263"/>
    </row>
    <row r="15" spans="1:13" x14ac:dyDescent="0.55000000000000004">
      <c r="A15" s="320"/>
      <c r="B15" s="321" t="s">
        <v>245</v>
      </c>
      <c r="C15" s="322"/>
      <c r="D15" s="259"/>
      <c r="E15" s="308"/>
      <c r="F15" s="308"/>
      <c r="G15" s="319"/>
      <c r="H15" s="259"/>
      <c r="I15" s="259"/>
      <c r="J15" s="259"/>
      <c r="K15" s="259"/>
      <c r="L15" s="263"/>
      <c r="M15" s="263"/>
    </row>
    <row r="16" spans="1:13" x14ac:dyDescent="0.55000000000000004">
      <c r="A16" s="263">
        <v>2</v>
      </c>
      <c r="B16" s="317" t="s">
        <v>246</v>
      </c>
      <c r="C16" s="323" t="s">
        <v>40</v>
      </c>
      <c r="D16" s="259"/>
      <c r="E16" s="308"/>
      <c r="F16" s="308"/>
      <c r="G16" s="319"/>
      <c r="H16" s="259"/>
      <c r="I16" s="259"/>
      <c r="J16" s="259"/>
      <c r="K16" s="259"/>
      <c r="L16" s="263"/>
      <c r="M16" s="263"/>
    </row>
    <row r="17" spans="1:13" s="329" customFormat="1" x14ac:dyDescent="0.55000000000000004">
      <c r="A17" s="324"/>
      <c r="B17" s="321" t="s">
        <v>247</v>
      </c>
      <c r="C17" s="325" t="s">
        <v>40</v>
      </c>
      <c r="D17" s="326"/>
      <c r="E17" s="327"/>
      <c r="F17" s="327"/>
      <c r="G17" s="328"/>
      <c r="H17" s="326"/>
      <c r="I17" s="326"/>
      <c r="J17" s="326"/>
      <c r="K17" s="326"/>
      <c r="L17" s="324"/>
      <c r="M17" s="324"/>
    </row>
    <row r="18" spans="1:13" s="329" customFormat="1" x14ac:dyDescent="0.55000000000000004">
      <c r="A18" s="324"/>
      <c r="B18" s="321" t="s">
        <v>109</v>
      </c>
      <c r="C18" s="330"/>
      <c r="D18" s="326"/>
      <c r="E18" s="327"/>
      <c r="F18" s="327"/>
      <c r="G18" s="328"/>
      <c r="H18" s="326"/>
      <c r="I18" s="326"/>
      <c r="J18" s="326"/>
      <c r="K18" s="326"/>
      <c r="L18" s="324"/>
      <c r="M18" s="324"/>
    </row>
    <row r="19" spans="1:13" s="329" customFormat="1" x14ac:dyDescent="0.55000000000000004">
      <c r="A19" s="324">
        <v>3</v>
      </c>
      <c r="B19" s="331" t="s">
        <v>248</v>
      </c>
      <c r="C19" s="332" t="s">
        <v>40</v>
      </c>
      <c r="D19" s="326"/>
      <c r="E19" s="327"/>
      <c r="F19" s="327"/>
      <c r="G19" s="328"/>
      <c r="H19" s="326"/>
      <c r="I19" s="326"/>
      <c r="J19" s="326"/>
      <c r="K19" s="326"/>
      <c r="L19" s="324"/>
      <c r="M19" s="324"/>
    </row>
    <row r="20" spans="1:13" s="329" customFormat="1" x14ac:dyDescent="0.55000000000000004">
      <c r="A20" s="324"/>
      <c r="B20" s="321" t="s">
        <v>249</v>
      </c>
      <c r="C20" s="330"/>
      <c r="D20" s="326"/>
      <c r="E20" s="327"/>
      <c r="F20" s="327"/>
      <c r="G20" s="328"/>
      <c r="H20" s="326"/>
      <c r="I20" s="326"/>
      <c r="J20" s="326"/>
      <c r="K20" s="326"/>
      <c r="L20" s="324"/>
      <c r="M20" s="324"/>
    </row>
    <row r="21" spans="1:13" s="329" customFormat="1" x14ac:dyDescent="0.55000000000000004">
      <c r="A21" s="324"/>
      <c r="B21" s="321" t="s">
        <v>250</v>
      </c>
      <c r="C21" s="333"/>
      <c r="D21" s="326"/>
      <c r="E21" s="327"/>
      <c r="F21" s="327"/>
      <c r="G21" s="328"/>
      <c r="H21" s="326"/>
      <c r="I21" s="326"/>
      <c r="J21" s="326"/>
      <c r="K21" s="326"/>
      <c r="L21" s="324"/>
      <c r="M21" s="324"/>
    </row>
    <row r="22" spans="1:13" s="329" customFormat="1" x14ac:dyDescent="0.55000000000000004">
      <c r="A22" s="324"/>
      <c r="B22" s="321" t="s">
        <v>251</v>
      </c>
      <c r="C22" s="334" t="s">
        <v>40</v>
      </c>
      <c r="D22" s="326"/>
      <c r="E22" s="327"/>
      <c r="F22" s="327"/>
      <c r="G22" s="328"/>
      <c r="H22" s="326"/>
      <c r="I22" s="326"/>
      <c r="J22" s="326"/>
      <c r="K22" s="326"/>
      <c r="L22" s="324"/>
      <c r="M22" s="324"/>
    </row>
    <row r="23" spans="1:13" x14ac:dyDescent="0.55000000000000004">
      <c r="A23" s="324">
        <v>4</v>
      </c>
      <c r="B23" s="335" t="s">
        <v>252</v>
      </c>
      <c r="C23" s="336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spans="1:13" ht="24.75" customHeight="1" x14ac:dyDescent="0.55000000000000004">
      <c r="A24" s="324"/>
      <c r="B24" s="321" t="s">
        <v>253</v>
      </c>
      <c r="C24" s="338"/>
      <c r="D24" s="337"/>
      <c r="E24" s="337"/>
      <c r="F24" s="337"/>
      <c r="G24" s="337"/>
      <c r="H24" s="337"/>
      <c r="I24" s="337"/>
      <c r="J24" s="337"/>
      <c r="K24" s="337"/>
      <c r="L24" s="337"/>
      <c r="M24" s="337"/>
    </row>
    <row r="25" spans="1:13" x14ac:dyDescent="0.55000000000000004">
      <c r="A25" s="324">
        <v>5</v>
      </c>
      <c r="B25" s="335" t="s">
        <v>254</v>
      </c>
      <c r="C25" s="339"/>
      <c r="D25" s="337"/>
      <c r="E25" s="337"/>
      <c r="F25" s="337"/>
      <c r="G25" s="337"/>
      <c r="H25" s="337"/>
      <c r="I25" s="337"/>
      <c r="J25" s="337"/>
      <c r="K25" s="337"/>
      <c r="L25" s="337"/>
      <c r="M25" s="337"/>
    </row>
    <row r="26" spans="1:13" x14ac:dyDescent="0.55000000000000004">
      <c r="A26" s="324"/>
      <c r="B26" s="321" t="s">
        <v>253</v>
      </c>
      <c r="C26" s="338"/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s="342" customFormat="1" x14ac:dyDescent="0.55000000000000004">
      <c r="A27" s="569" t="s">
        <v>12</v>
      </c>
      <c r="B27" s="571"/>
      <c r="C27" s="340" t="s">
        <v>40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</row>
    <row r="28" spans="1:13" x14ac:dyDescent="0.55000000000000004">
      <c r="B28" s="302" t="s">
        <v>223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</row>
  </sheetData>
  <mergeCells count="8">
    <mergeCell ref="A27:B27"/>
    <mergeCell ref="A1:M1"/>
    <mergeCell ref="B8:B11"/>
    <mergeCell ref="D8:G8"/>
    <mergeCell ref="L8:M8"/>
    <mergeCell ref="L9:M9"/>
    <mergeCell ref="L10:L11"/>
    <mergeCell ref="M10:M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M21"/>
  <sheetViews>
    <sheetView view="pageBreakPreview" zoomScaleNormal="100" zoomScaleSheetLayoutView="100" workbookViewId="0">
      <selection activeCell="A2" sqref="A2"/>
    </sheetView>
  </sheetViews>
  <sheetFormatPr defaultRowHeight="22.5" x14ac:dyDescent="0.45"/>
  <cols>
    <col min="1" max="1" width="26.25" style="343" customWidth="1"/>
    <col min="2" max="2" width="12.875" style="343" customWidth="1"/>
    <col min="3" max="3" width="7.75" style="343" bestFit="1" customWidth="1"/>
    <col min="4" max="4" width="9" style="343" customWidth="1"/>
    <col min="5" max="5" width="11.625" style="343" customWidth="1"/>
    <col min="6" max="6" width="12.625" style="343" bestFit="1" customWidth="1"/>
    <col min="7" max="7" width="11.625" style="343" bestFit="1" customWidth="1"/>
    <col min="8" max="8" width="18" style="343" customWidth="1"/>
    <col min="9" max="11" width="11.875" style="343" customWidth="1"/>
    <col min="12" max="12" width="10.25" style="343" customWidth="1"/>
    <col min="13" max="13" width="8.375" style="343" customWidth="1"/>
    <col min="14" max="256" width="9" style="347"/>
    <col min="257" max="257" width="26.25" style="347" customWidth="1"/>
    <col min="258" max="258" width="12.875" style="347" customWidth="1"/>
    <col min="259" max="259" width="7.75" style="347" bestFit="1" customWidth="1"/>
    <col min="260" max="260" width="9" style="347" customWidth="1"/>
    <col min="261" max="261" width="11.625" style="347" customWidth="1"/>
    <col min="262" max="262" width="12.625" style="347" bestFit="1" customWidth="1"/>
    <col min="263" max="263" width="11.625" style="347" bestFit="1" customWidth="1"/>
    <col min="264" max="264" width="18" style="347" customWidth="1"/>
    <col min="265" max="267" width="11.875" style="347" customWidth="1"/>
    <col min="268" max="268" width="10.25" style="347" customWidth="1"/>
    <col min="269" max="269" width="8.375" style="347" customWidth="1"/>
    <col min="270" max="512" width="9" style="347"/>
    <col min="513" max="513" width="26.25" style="347" customWidth="1"/>
    <col min="514" max="514" width="12.875" style="347" customWidth="1"/>
    <col min="515" max="515" width="7.75" style="347" bestFit="1" customWidth="1"/>
    <col min="516" max="516" width="9" style="347" customWidth="1"/>
    <col min="517" max="517" width="11.625" style="347" customWidth="1"/>
    <col min="518" max="518" width="12.625" style="347" bestFit="1" customWidth="1"/>
    <col min="519" max="519" width="11.625" style="347" bestFit="1" customWidth="1"/>
    <col min="520" max="520" width="18" style="347" customWidth="1"/>
    <col min="521" max="523" width="11.875" style="347" customWidth="1"/>
    <col min="524" max="524" width="10.25" style="347" customWidth="1"/>
    <col min="525" max="525" width="8.375" style="347" customWidth="1"/>
    <col min="526" max="768" width="9" style="347"/>
    <col min="769" max="769" width="26.25" style="347" customWidth="1"/>
    <col min="770" max="770" width="12.875" style="347" customWidth="1"/>
    <col min="771" max="771" width="7.75" style="347" bestFit="1" customWidth="1"/>
    <col min="772" max="772" width="9" style="347" customWidth="1"/>
    <col min="773" max="773" width="11.625" style="347" customWidth="1"/>
    <col min="774" max="774" width="12.625" style="347" bestFit="1" customWidth="1"/>
    <col min="775" max="775" width="11.625" style="347" bestFit="1" customWidth="1"/>
    <col min="776" max="776" width="18" style="347" customWidth="1"/>
    <col min="777" max="779" width="11.875" style="347" customWidth="1"/>
    <col min="780" max="780" width="10.25" style="347" customWidth="1"/>
    <col min="781" max="781" width="8.375" style="347" customWidth="1"/>
    <col min="782" max="1024" width="9" style="347"/>
    <col min="1025" max="1025" width="26.25" style="347" customWidth="1"/>
    <col min="1026" max="1026" width="12.875" style="347" customWidth="1"/>
    <col min="1027" max="1027" width="7.75" style="347" bestFit="1" customWidth="1"/>
    <col min="1028" max="1028" width="9" style="347" customWidth="1"/>
    <col min="1029" max="1029" width="11.625" style="347" customWidth="1"/>
    <col min="1030" max="1030" width="12.625" style="347" bestFit="1" customWidth="1"/>
    <col min="1031" max="1031" width="11.625" style="347" bestFit="1" customWidth="1"/>
    <col min="1032" max="1032" width="18" style="347" customWidth="1"/>
    <col min="1033" max="1035" width="11.875" style="347" customWidth="1"/>
    <col min="1036" max="1036" width="10.25" style="347" customWidth="1"/>
    <col min="1037" max="1037" width="8.375" style="347" customWidth="1"/>
    <col min="1038" max="1280" width="9" style="347"/>
    <col min="1281" max="1281" width="26.25" style="347" customWidth="1"/>
    <col min="1282" max="1282" width="12.875" style="347" customWidth="1"/>
    <col min="1283" max="1283" width="7.75" style="347" bestFit="1" customWidth="1"/>
    <col min="1284" max="1284" width="9" style="347" customWidth="1"/>
    <col min="1285" max="1285" width="11.625" style="347" customWidth="1"/>
    <col min="1286" max="1286" width="12.625" style="347" bestFit="1" customWidth="1"/>
    <col min="1287" max="1287" width="11.625" style="347" bestFit="1" customWidth="1"/>
    <col min="1288" max="1288" width="18" style="347" customWidth="1"/>
    <col min="1289" max="1291" width="11.875" style="347" customWidth="1"/>
    <col min="1292" max="1292" width="10.25" style="347" customWidth="1"/>
    <col min="1293" max="1293" width="8.375" style="347" customWidth="1"/>
    <col min="1294" max="1536" width="9" style="347"/>
    <col min="1537" max="1537" width="26.25" style="347" customWidth="1"/>
    <col min="1538" max="1538" width="12.875" style="347" customWidth="1"/>
    <col min="1539" max="1539" width="7.75" style="347" bestFit="1" customWidth="1"/>
    <col min="1540" max="1540" width="9" style="347" customWidth="1"/>
    <col min="1541" max="1541" width="11.625" style="347" customWidth="1"/>
    <col min="1542" max="1542" width="12.625" style="347" bestFit="1" customWidth="1"/>
    <col min="1543" max="1543" width="11.625" style="347" bestFit="1" customWidth="1"/>
    <col min="1544" max="1544" width="18" style="347" customWidth="1"/>
    <col min="1545" max="1547" width="11.875" style="347" customWidth="1"/>
    <col min="1548" max="1548" width="10.25" style="347" customWidth="1"/>
    <col min="1549" max="1549" width="8.375" style="347" customWidth="1"/>
    <col min="1550" max="1792" width="9" style="347"/>
    <col min="1793" max="1793" width="26.25" style="347" customWidth="1"/>
    <col min="1794" max="1794" width="12.875" style="347" customWidth="1"/>
    <col min="1795" max="1795" width="7.75" style="347" bestFit="1" customWidth="1"/>
    <col min="1796" max="1796" width="9" style="347" customWidth="1"/>
    <col min="1797" max="1797" width="11.625" style="347" customWidth="1"/>
    <col min="1798" max="1798" width="12.625" style="347" bestFit="1" customWidth="1"/>
    <col min="1799" max="1799" width="11.625" style="347" bestFit="1" customWidth="1"/>
    <col min="1800" max="1800" width="18" style="347" customWidth="1"/>
    <col min="1801" max="1803" width="11.875" style="347" customWidth="1"/>
    <col min="1804" max="1804" width="10.25" style="347" customWidth="1"/>
    <col min="1805" max="1805" width="8.375" style="347" customWidth="1"/>
    <col min="1806" max="2048" width="9" style="347"/>
    <col min="2049" max="2049" width="26.25" style="347" customWidth="1"/>
    <col min="2050" max="2050" width="12.875" style="347" customWidth="1"/>
    <col min="2051" max="2051" width="7.75" style="347" bestFit="1" customWidth="1"/>
    <col min="2052" max="2052" width="9" style="347" customWidth="1"/>
    <col min="2053" max="2053" width="11.625" style="347" customWidth="1"/>
    <col min="2054" max="2054" width="12.625" style="347" bestFit="1" customWidth="1"/>
    <col min="2055" max="2055" width="11.625" style="347" bestFit="1" customWidth="1"/>
    <col min="2056" max="2056" width="18" style="347" customWidth="1"/>
    <col min="2057" max="2059" width="11.875" style="347" customWidth="1"/>
    <col min="2060" max="2060" width="10.25" style="347" customWidth="1"/>
    <col min="2061" max="2061" width="8.375" style="347" customWidth="1"/>
    <col min="2062" max="2304" width="9" style="347"/>
    <col min="2305" max="2305" width="26.25" style="347" customWidth="1"/>
    <col min="2306" max="2306" width="12.875" style="347" customWidth="1"/>
    <col min="2307" max="2307" width="7.75" style="347" bestFit="1" customWidth="1"/>
    <col min="2308" max="2308" width="9" style="347" customWidth="1"/>
    <col min="2309" max="2309" width="11.625" style="347" customWidth="1"/>
    <col min="2310" max="2310" width="12.625" style="347" bestFit="1" customWidth="1"/>
    <col min="2311" max="2311" width="11.625" style="347" bestFit="1" customWidth="1"/>
    <col min="2312" max="2312" width="18" style="347" customWidth="1"/>
    <col min="2313" max="2315" width="11.875" style="347" customWidth="1"/>
    <col min="2316" max="2316" width="10.25" style="347" customWidth="1"/>
    <col min="2317" max="2317" width="8.375" style="347" customWidth="1"/>
    <col min="2318" max="2560" width="9" style="347"/>
    <col min="2561" max="2561" width="26.25" style="347" customWidth="1"/>
    <col min="2562" max="2562" width="12.875" style="347" customWidth="1"/>
    <col min="2563" max="2563" width="7.75" style="347" bestFit="1" customWidth="1"/>
    <col min="2564" max="2564" width="9" style="347" customWidth="1"/>
    <col min="2565" max="2565" width="11.625" style="347" customWidth="1"/>
    <col min="2566" max="2566" width="12.625" style="347" bestFit="1" customWidth="1"/>
    <col min="2567" max="2567" width="11.625" style="347" bestFit="1" customWidth="1"/>
    <col min="2568" max="2568" width="18" style="347" customWidth="1"/>
    <col min="2569" max="2571" width="11.875" style="347" customWidth="1"/>
    <col min="2572" max="2572" width="10.25" style="347" customWidth="1"/>
    <col min="2573" max="2573" width="8.375" style="347" customWidth="1"/>
    <col min="2574" max="2816" width="9" style="347"/>
    <col min="2817" max="2817" width="26.25" style="347" customWidth="1"/>
    <col min="2818" max="2818" width="12.875" style="347" customWidth="1"/>
    <col min="2819" max="2819" width="7.75" style="347" bestFit="1" customWidth="1"/>
    <col min="2820" max="2820" width="9" style="347" customWidth="1"/>
    <col min="2821" max="2821" width="11.625" style="347" customWidth="1"/>
    <col min="2822" max="2822" width="12.625" style="347" bestFit="1" customWidth="1"/>
    <col min="2823" max="2823" width="11.625" style="347" bestFit="1" customWidth="1"/>
    <col min="2824" max="2824" width="18" style="347" customWidth="1"/>
    <col min="2825" max="2827" width="11.875" style="347" customWidth="1"/>
    <col min="2828" max="2828" width="10.25" style="347" customWidth="1"/>
    <col min="2829" max="2829" width="8.375" style="347" customWidth="1"/>
    <col min="2830" max="3072" width="9" style="347"/>
    <col min="3073" max="3073" width="26.25" style="347" customWidth="1"/>
    <col min="3074" max="3074" width="12.875" style="347" customWidth="1"/>
    <col min="3075" max="3075" width="7.75" style="347" bestFit="1" customWidth="1"/>
    <col min="3076" max="3076" width="9" style="347" customWidth="1"/>
    <col min="3077" max="3077" width="11.625" style="347" customWidth="1"/>
    <col min="3078" max="3078" width="12.625" style="347" bestFit="1" customWidth="1"/>
    <col min="3079" max="3079" width="11.625" style="347" bestFit="1" customWidth="1"/>
    <col min="3080" max="3080" width="18" style="347" customWidth="1"/>
    <col min="3081" max="3083" width="11.875" style="347" customWidth="1"/>
    <col min="3084" max="3084" width="10.25" style="347" customWidth="1"/>
    <col min="3085" max="3085" width="8.375" style="347" customWidth="1"/>
    <col min="3086" max="3328" width="9" style="347"/>
    <col min="3329" max="3329" width="26.25" style="347" customWidth="1"/>
    <col min="3330" max="3330" width="12.875" style="347" customWidth="1"/>
    <col min="3331" max="3331" width="7.75" style="347" bestFit="1" customWidth="1"/>
    <col min="3332" max="3332" width="9" style="347" customWidth="1"/>
    <col min="3333" max="3333" width="11.625" style="347" customWidth="1"/>
    <col min="3334" max="3334" width="12.625" style="347" bestFit="1" customWidth="1"/>
    <col min="3335" max="3335" width="11.625" style="347" bestFit="1" customWidth="1"/>
    <col min="3336" max="3336" width="18" style="347" customWidth="1"/>
    <col min="3337" max="3339" width="11.875" style="347" customWidth="1"/>
    <col min="3340" max="3340" width="10.25" style="347" customWidth="1"/>
    <col min="3341" max="3341" width="8.375" style="347" customWidth="1"/>
    <col min="3342" max="3584" width="9" style="347"/>
    <col min="3585" max="3585" width="26.25" style="347" customWidth="1"/>
    <col min="3586" max="3586" width="12.875" style="347" customWidth="1"/>
    <col min="3587" max="3587" width="7.75" style="347" bestFit="1" customWidth="1"/>
    <col min="3588" max="3588" width="9" style="347" customWidth="1"/>
    <col min="3589" max="3589" width="11.625" style="347" customWidth="1"/>
    <col min="3590" max="3590" width="12.625" style="347" bestFit="1" customWidth="1"/>
    <col min="3591" max="3591" width="11.625" style="347" bestFit="1" customWidth="1"/>
    <col min="3592" max="3592" width="18" style="347" customWidth="1"/>
    <col min="3593" max="3595" width="11.875" style="347" customWidth="1"/>
    <col min="3596" max="3596" width="10.25" style="347" customWidth="1"/>
    <col min="3597" max="3597" width="8.375" style="347" customWidth="1"/>
    <col min="3598" max="3840" width="9" style="347"/>
    <col min="3841" max="3841" width="26.25" style="347" customWidth="1"/>
    <col min="3842" max="3842" width="12.875" style="347" customWidth="1"/>
    <col min="3843" max="3843" width="7.75" style="347" bestFit="1" customWidth="1"/>
    <col min="3844" max="3844" width="9" style="347" customWidth="1"/>
    <col min="3845" max="3845" width="11.625" style="347" customWidth="1"/>
    <col min="3846" max="3846" width="12.625" style="347" bestFit="1" customWidth="1"/>
    <col min="3847" max="3847" width="11.625" style="347" bestFit="1" customWidth="1"/>
    <col min="3848" max="3848" width="18" style="347" customWidth="1"/>
    <col min="3849" max="3851" width="11.875" style="347" customWidth="1"/>
    <col min="3852" max="3852" width="10.25" style="347" customWidth="1"/>
    <col min="3853" max="3853" width="8.375" style="347" customWidth="1"/>
    <col min="3854" max="4096" width="9" style="347"/>
    <col min="4097" max="4097" width="26.25" style="347" customWidth="1"/>
    <col min="4098" max="4098" width="12.875" style="347" customWidth="1"/>
    <col min="4099" max="4099" width="7.75" style="347" bestFit="1" customWidth="1"/>
    <col min="4100" max="4100" width="9" style="347" customWidth="1"/>
    <col min="4101" max="4101" width="11.625" style="347" customWidth="1"/>
    <col min="4102" max="4102" width="12.625" style="347" bestFit="1" customWidth="1"/>
    <col min="4103" max="4103" width="11.625" style="347" bestFit="1" customWidth="1"/>
    <col min="4104" max="4104" width="18" style="347" customWidth="1"/>
    <col min="4105" max="4107" width="11.875" style="347" customWidth="1"/>
    <col min="4108" max="4108" width="10.25" style="347" customWidth="1"/>
    <col min="4109" max="4109" width="8.375" style="347" customWidth="1"/>
    <col min="4110" max="4352" width="9" style="347"/>
    <col min="4353" max="4353" width="26.25" style="347" customWidth="1"/>
    <col min="4354" max="4354" width="12.875" style="347" customWidth="1"/>
    <col min="4355" max="4355" width="7.75" style="347" bestFit="1" customWidth="1"/>
    <col min="4356" max="4356" width="9" style="347" customWidth="1"/>
    <col min="4357" max="4357" width="11.625" style="347" customWidth="1"/>
    <col min="4358" max="4358" width="12.625" style="347" bestFit="1" customWidth="1"/>
    <col min="4359" max="4359" width="11.625" style="347" bestFit="1" customWidth="1"/>
    <col min="4360" max="4360" width="18" style="347" customWidth="1"/>
    <col min="4361" max="4363" width="11.875" style="347" customWidth="1"/>
    <col min="4364" max="4364" width="10.25" style="347" customWidth="1"/>
    <col min="4365" max="4365" width="8.375" style="347" customWidth="1"/>
    <col min="4366" max="4608" width="9" style="347"/>
    <col min="4609" max="4609" width="26.25" style="347" customWidth="1"/>
    <col min="4610" max="4610" width="12.875" style="347" customWidth="1"/>
    <col min="4611" max="4611" width="7.75" style="347" bestFit="1" customWidth="1"/>
    <col min="4612" max="4612" width="9" style="347" customWidth="1"/>
    <col min="4613" max="4613" width="11.625" style="347" customWidth="1"/>
    <col min="4614" max="4614" width="12.625" style="347" bestFit="1" customWidth="1"/>
    <col min="4615" max="4615" width="11.625" style="347" bestFit="1" customWidth="1"/>
    <col min="4616" max="4616" width="18" style="347" customWidth="1"/>
    <col min="4617" max="4619" width="11.875" style="347" customWidth="1"/>
    <col min="4620" max="4620" width="10.25" style="347" customWidth="1"/>
    <col min="4621" max="4621" width="8.375" style="347" customWidth="1"/>
    <col min="4622" max="4864" width="9" style="347"/>
    <col min="4865" max="4865" width="26.25" style="347" customWidth="1"/>
    <col min="4866" max="4866" width="12.875" style="347" customWidth="1"/>
    <col min="4867" max="4867" width="7.75" style="347" bestFit="1" customWidth="1"/>
    <col min="4868" max="4868" width="9" style="347" customWidth="1"/>
    <col min="4869" max="4869" width="11.625" style="347" customWidth="1"/>
    <col min="4870" max="4870" width="12.625" style="347" bestFit="1" customWidth="1"/>
    <col min="4871" max="4871" width="11.625" style="347" bestFit="1" customWidth="1"/>
    <col min="4872" max="4872" width="18" style="347" customWidth="1"/>
    <col min="4873" max="4875" width="11.875" style="347" customWidth="1"/>
    <col min="4876" max="4876" width="10.25" style="347" customWidth="1"/>
    <col min="4877" max="4877" width="8.375" style="347" customWidth="1"/>
    <col min="4878" max="5120" width="9" style="347"/>
    <col min="5121" max="5121" width="26.25" style="347" customWidth="1"/>
    <col min="5122" max="5122" width="12.875" style="347" customWidth="1"/>
    <col min="5123" max="5123" width="7.75" style="347" bestFit="1" customWidth="1"/>
    <col min="5124" max="5124" width="9" style="347" customWidth="1"/>
    <col min="5125" max="5125" width="11.625" style="347" customWidth="1"/>
    <col min="5126" max="5126" width="12.625" style="347" bestFit="1" customWidth="1"/>
    <col min="5127" max="5127" width="11.625" style="347" bestFit="1" customWidth="1"/>
    <col min="5128" max="5128" width="18" style="347" customWidth="1"/>
    <col min="5129" max="5131" width="11.875" style="347" customWidth="1"/>
    <col min="5132" max="5132" width="10.25" style="347" customWidth="1"/>
    <col min="5133" max="5133" width="8.375" style="347" customWidth="1"/>
    <col min="5134" max="5376" width="9" style="347"/>
    <col min="5377" max="5377" width="26.25" style="347" customWidth="1"/>
    <col min="5378" max="5378" width="12.875" style="347" customWidth="1"/>
    <col min="5379" max="5379" width="7.75" style="347" bestFit="1" customWidth="1"/>
    <col min="5380" max="5380" width="9" style="347" customWidth="1"/>
    <col min="5381" max="5381" width="11.625" style="347" customWidth="1"/>
    <col min="5382" max="5382" width="12.625" style="347" bestFit="1" customWidth="1"/>
    <col min="5383" max="5383" width="11.625" style="347" bestFit="1" customWidth="1"/>
    <col min="5384" max="5384" width="18" style="347" customWidth="1"/>
    <col min="5385" max="5387" width="11.875" style="347" customWidth="1"/>
    <col min="5388" max="5388" width="10.25" style="347" customWidth="1"/>
    <col min="5389" max="5389" width="8.375" style="347" customWidth="1"/>
    <col min="5390" max="5632" width="9" style="347"/>
    <col min="5633" max="5633" width="26.25" style="347" customWidth="1"/>
    <col min="5634" max="5634" width="12.875" style="347" customWidth="1"/>
    <col min="5635" max="5635" width="7.75" style="347" bestFit="1" customWidth="1"/>
    <col min="5636" max="5636" width="9" style="347" customWidth="1"/>
    <col min="5637" max="5637" width="11.625" style="347" customWidth="1"/>
    <col min="5638" max="5638" width="12.625" style="347" bestFit="1" customWidth="1"/>
    <col min="5639" max="5639" width="11.625" style="347" bestFit="1" customWidth="1"/>
    <col min="5640" max="5640" width="18" style="347" customWidth="1"/>
    <col min="5641" max="5643" width="11.875" style="347" customWidth="1"/>
    <col min="5644" max="5644" width="10.25" style="347" customWidth="1"/>
    <col min="5645" max="5645" width="8.375" style="347" customWidth="1"/>
    <col min="5646" max="5888" width="9" style="347"/>
    <col min="5889" max="5889" width="26.25" style="347" customWidth="1"/>
    <col min="5890" max="5890" width="12.875" style="347" customWidth="1"/>
    <col min="5891" max="5891" width="7.75" style="347" bestFit="1" customWidth="1"/>
    <col min="5892" max="5892" width="9" style="347" customWidth="1"/>
    <col min="5893" max="5893" width="11.625" style="347" customWidth="1"/>
    <col min="5894" max="5894" width="12.625" style="347" bestFit="1" customWidth="1"/>
    <col min="5895" max="5895" width="11.625" style="347" bestFit="1" customWidth="1"/>
    <col min="5896" max="5896" width="18" style="347" customWidth="1"/>
    <col min="5897" max="5899" width="11.875" style="347" customWidth="1"/>
    <col min="5900" max="5900" width="10.25" style="347" customWidth="1"/>
    <col min="5901" max="5901" width="8.375" style="347" customWidth="1"/>
    <col min="5902" max="6144" width="9" style="347"/>
    <col min="6145" max="6145" width="26.25" style="347" customWidth="1"/>
    <col min="6146" max="6146" width="12.875" style="347" customWidth="1"/>
    <col min="6147" max="6147" width="7.75" style="347" bestFit="1" customWidth="1"/>
    <col min="6148" max="6148" width="9" style="347" customWidth="1"/>
    <col min="6149" max="6149" width="11.625" style="347" customWidth="1"/>
    <col min="6150" max="6150" width="12.625" style="347" bestFit="1" customWidth="1"/>
    <col min="6151" max="6151" width="11.625" style="347" bestFit="1" customWidth="1"/>
    <col min="6152" max="6152" width="18" style="347" customWidth="1"/>
    <col min="6153" max="6155" width="11.875" style="347" customWidth="1"/>
    <col min="6156" max="6156" width="10.25" style="347" customWidth="1"/>
    <col min="6157" max="6157" width="8.375" style="347" customWidth="1"/>
    <col min="6158" max="6400" width="9" style="347"/>
    <col min="6401" max="6401" width="26.25" style="347" customWidth="1"/>
    <col min="6402" max="6402" width="12.875" style="347" customWidth="1"/>
    <col min="6403" max="6403" width="7.75" style="347" bestFit="1" customWidth="1"/>
    <col min="6404" max="6404" width="9" style="347" customWidth="1"/>
    <col min="6405" max="6405" width="11.625" style="347" customWidth="1"/>
    <col min="6406" max="6406" width="12.625" style="347" bestFit="1" customWidth="1"/>
    <col min="6407" max="6407" width="11.625" style="347" bestFit="1" customWidth="1"/>
    <col min="6408" max="6408" width="18" style="347" customWidth="1"/>
    <col min="6409" max="6411" width="11.875" style="347" customWidth="1"/>
    <col min="6412" max="6412" width="10.25" style="347" customWidth="1"/>
    <col min="6413" max="6413" width="8.375" style="347" customWidth="1"/>
    <col min="6414" max="6656" width="9" style="347"/>
    <col min="6657" max="6657" width="26.25" style="347" customWidth="1"/>
    <col min="6658" max="6658" width="12.875" style="347" customWidth="1"/>
    <col min="6659" max="6659" width="7.75" style="347" bestFit="1" customWidth="1"/>
    <col min="6660" max="6660" width="9" style="347" customWidth="1"/>
    <col min="6661" max="6661" width="11.625" style="347" customWidth="1"/>
    <col min="6662" max="6662" width="12.625" style="347" bestFit="1" customWidth="1"/>
    <col min="6663" max="6663" width="11.625" style="347" bestFit="1" customWidth="1"/>
    <col min="6664" max="6664" width="18" style="347" customWidth="1"/>
    <col min="6665" max="6667" width="11.875" style="347" customWidth="1"/>
    <col min="6668" max="6668" width="10.25" style="347" customWidth="1"/>
    <col min="6669" max="6669" width="8.375" style="347" customWidth="1"/>
    <col min="6670" max="6912" width="9" style="347"/>
    <col min="6913" max="6913" width="26.25" style="347" customWidth="1"/>
    <col min="6914" max="6914" width="12.875" style="347" customWidth="1"/>
    <col min="6915" max="6915" width="7.75" style="347" bestFit="1" customWidth="1"/>
    <col min="6916" max="6916" width="9" style="347" customWidth="1"/>
    <col min="6917" max="6917" width="11.625" style="347" customWidth="1"/>
    <col min="6918" max="6918" width="12.625" style="347" bestFit="1" customWidth="1"/>
    <col min="6919" max="6919" width="11.625" style="347" bestFit="1" customWidth="1"/>
    <col min="6920" max="6920" width="18" style="347" customWidth="1"/>
    <col min="6921" max="6923" width="11.875" style="347" customWidth="1"/>
    <col min="6924" max="6924" width="10.25" style="347" customWidth="1"/>
    <col min="6925" max="6925" width="8.375" style="347" customWidth="1"/>
    <col min="6926" max="7168" width="9" style="347"/>
    <col min="7169" max="7169" width="26.25" style="347" customWidth="1"/>
    <col min="7170" max="7170" width="12.875" style="347" customWidth="1"/>
    <col min="7171" max="7171" width="7.75" style="347" bestFit="1" customWidth="1"/>
    <col min="7172" max="7172" width="9" style="347" customWidth="1"/>
    <col min="7173" max="7173" width="11.625" style="347" customWidth="1"/>
    <col min="7174" max="7174" width="12.625" style="347" bestFit="1" customWidth="1"/>
    <col min="7175" max="7175" width="11.625" style="347" bestFit="1" customWidth="1"/>
    <col min="7176" max="7176" width="18" style="347" customWidth="1"/>
    <col min="7177" max="7179" width="11.875" style="347" customWidth="1"/>
    <col min="7180" max="7180" width="10.25" style="347" customWidth="1"/>
    <col min="7181" max="7181" width="8.375" style="347" customWidth="1"/>
    <col min="7182" max="7424" width="9" style="347"/>
    <col min="7425" max="7425" width="26.25" style="347" customWidth="1"/>
    <col min="7426" max="7426" width="12.875" style="347" customWidth="1"/>
    <col min="7427" max="7427" width="7.75" style="347" bestFit="1" customWidth="1"/>
    <col min="7428" max="7428" width="9" style="347" customWidth="1"/>
    <col min="7429" max="7429" width="11.625" style="347" customWidth="1"/>
    <col min="7430" max="7430" width="12.625" style="347" bestFit="1" customWidth="1"/>
    <col min="7431" max="7431" width="11.625" style="347" bestFit="1" customWidth="1"/>
    <col min="7432" max="7432" width="18" style="347" customWidth="1"/>
    <col min="7433" max="7435" width="11.875" style="347" customWidth="1"/>
    <col min="7436" max="7436" width="10.25" style="347" customWidth="1"/>
    <col min="7437" max="7437" width="8.375" style="347" customWidth="1"/>
    <col min="7438" max="7680" width="9" style="347"/>
    <col min="7681" max="7681" width="26.25" style="347" customWidth="1"/>
    <col min="7682" max="7682" width="12.875" style="347" customWidth="1"/>
    <col min="7683" max="7683" width="7.75" style="347" bestFit="1" customWidth="1"/>
    <col min="7684" max="7684" width="9" style="347" customWidth="1"/>
    <col min="7685" max="7685" width="11.625" style="347" customWidth="1"/>
    <col min="7686" max="7686" width="12.625" style="347" bestFit="1" customWidth="1"/>
    <col min="7687" max="7687" width="11.625" style="347" bestFit="1" customWidth="1"/>
    <col min="7688" max="7688" width="18" style="347" customWidth="1"/>
    <col min="7689" max="7691" width="11.875" style="347" customWidth="1"/>
    <col min="7692" max="7692" width="10.25" style="347" customWidth="1"/>
    <col min="7693" max="7693" width="8.375" style="347" customWidth="1"/>
    <col min="7694" max="7936" width="9" style="347"/>
    <col min="7937" max="7937" width="26.25" style="347" customWidth="1"/>
    <col min="7938" max="7938" width="12.875" style="347" customWidth="1"/>
    <col min="7939" max="7939" width="7.75" style="347" bestFit="1" customWidth="1"/>
    <col min="7940" max="7940" width="9" style="347" customWidth="1"/>
    <col min="7941" max="7941" width="11.625" style="347" customWidth="1"/>
    <col min="7942" max="7942" width="12.625" style="347" bestFit="1" customWidth="1"/>
    <col min="7943" max="7943" width="11.625" style="347" bestFit="1" customWidth="1"/>
    <col min="7944" max="7944" width="18" style="347" customWidth="1"/>
    <col min="7945" max="7947" width="11.875" style="347" customWidth="1"/>
    <col min="7948" max="7948" width="10.25" style="347" customWidth="1"/>
    <col min="7949" max="7949" width="8.375" style="347" customWidth="1"/>
    <col min="7950" max="8192" width="9" style="347"/>
    <col min="8193" max="8193" width="26.25" style="347" customWidth="1"/>
    <col min="8194" max="8194" width="12.875" style="347" customWidth="1"/>
    <col min="8195" max="8195" width="7.75" style="347" bestFit="1" customWidth="1"/>
    <col min="8196" max="8196" width="9" style="347" customWidth="1"/>
    <col min="8197" max="8197" width="11.625" style="347" customWidth="1"/>
    <col min="8198" max="8198" width="12.625" style="347" bestFit="1" customWidth="1"/>
    <col min="8199" max="8199" width="11.625" style="347" bestFit="1" customWidth="1"/>
    <col min="8200" max="8200" width="18" style="347" customWidth="1"/>
    <col min="8201" max="8203" width="11.875" style="347" customWidth="1"/>
    <col min="8204" max="8204" width="10.25" style="347" customWidth="1"/>
    <col min="8205" max="8205" width="8.375" style="347" customWidth="1"/>
    <col min="8206" max="8448" width="9" style="347"/>
    <col min="8449" max="8449" width="26.25" style="347" customWidth="1"/>
    <col min="8450" max="8450" width="12.875" style="347" customWidth="1"/>
    <col min="8451" max="8451" width="7.75" style="347" bestFit="1" customWidth="1"/>
    <col min="8452" max="8452" width="9" style="347" customWidth="1"/>
    <col min="8453" max="8453" width="11.625" style="347" customWidth="1"/>
    <col min="8454" max="8454" width="12.625" style="347" bestFit="1" customWidth="1"/>
    <col min="8455" max="8455" width="11.625" style="347" bestFit="1" customWidth="1"/>
    <col min="8456" max="8456" width="18" style="347" customWidth="1"/>
    <col min="8457" max="8459" width="11.875" style="347" customWidth="1"/>
    <col min="8460" max="8460" width="10.25" style="347" customWidth="1"/>
    <col min="8461" max="8461" width="8.375" style="347" customWidth="1"/>
    <col min="8462" max="8704" width="9" style="347"/>
    <col min="8705" max="8705" width="26.25" style="347" customWidth="1"/>
    <col min="8706" max="8706" width="12.875" style="347" customWidth="1"/>
    <col min="8707" max="8707" width="7.75" style="347" bestFit="1" customWidth="1"/>
    <col min="8708" max="8708" width="9" style="347" customWidth="1"/>
    <col min="8709" max="8709" width="11.625" style="347" customWidth="1"/>
    <col min="8710" max="8710" width="12.625" style="347" bestFit="1" customWidth="1"/>
    <col min="8711" max="8711" width="11.625" style="347" bestFit="1" customWidth="1"/>
    <col min="8712" max="8712" width="18" style="347" customWidth="1"/>
    <col min="8713" max="8715" width="11.875" style="347" customWidth="1"/>
    <col min="8716" max="8716" width="10.25" style="347" customWidth="1"/>
    <col min="8717" max="8717" width="8.375" style="347" customWidth="1"/>
    <col min="8718" max="8960" width="9" style="347"/>
    <col min="8961" max="8961" width="26.25" style="347" customWidth="1"/>
    <col min="8962" max="8962" width="12.875" style="347" customWidth="1"/>
    <col min="8963" max="8963" width="7.75" style="347" bestFit="1" customWidth="1"/>
    <col min="8964" max="8964" width="9" style="347" customWidth="1"/>
    <col min="8965" max="8965" width="11.625" style="347" customWidth="1"/>
    <col min="8966" max="8966" width="12.625" style="347" bestFit="1" customWidth="1"/>
    <col min="8967" max="8967" width="11.625" style="347" bestFit="1" customWidth="1"/>
    <col min="8968" max="8968" width="18" style="347" customWidth="1"/>
    <col min="8969" max="8971" width="11.875" style="347" customWidth="1"/>
    <col min="8972" max="8972" width="10.25" style="347" customWidth="1"/>
    <col min="8973" max="8973" width="8.375" style="347" customWidth="1"/>
    <col min="8974" max="9216" width="9" style="347"/>
    <col min="9217" max="9217" width="26.25" style="347" customWidth="1"/>
    <col min="9218" max="9218" width="12.875" style="347" customWidth="1"/>
    <col min="9219" max="9219" width="7.75" style="347" bestFit="1" customWidth="1"/>
    <col min="9220" max="9220" width="9" style="347" customWidth="1"/>
    <col min="9221" max="9221" width="11.625" style="347" customWidth="1"/>
    <col min="9222" max="9222" width="12.625" style="347" bestFit="1" customWidth="1"/>
    <col min="9223" max="9223" width="11.625" style="347" bestFit="1" customWidth="1"/>
    <col min="9224" max="9224" width="18" style="347" customWidth="1"/>
    <col min="9225" max="9227" width="11.875" style="347" customWidth="1"/>
    <col min="9228" max="9228" width="10.25" style="347" customWidth="1"/>
    <col min="9229" max="9229" width="8.375" style="347" customWidth="1"/>
    <col min="9230" max="9472" width="9" style="347"/>
    <col min="9473" max="9473" width="26.25" style="347" customWidth="1"/>
    <col min="9474" max="9474" width="12.875" style="347" customWidth="1"/>
    <col min="9475" max="9475" width="7.75" style="347" bestFit="1" customWidth="1"/>
    <col min="9476" max="9476" width="9" style="347" customWidth="1"/>
    <col min="9477" max="9477" width="11.625" style="347" customWidth="1"/>
    <col min="9478" max="9478" width="12.625" style="347" bestFit="1" customWidth="1"/>
    <col min="9479" max="9479" width="11.625" style="347" bestFit="1" customWidth="1"/>
    <col min="9480" max="9480" width="18" style="347" customWidth="1"/>
    <col min="9481" max="9483" width="11.875" style="347" customWidth="1"/>
    <col min="9484" max="9484" width="10.25" style="347" customWidth="1"/>
    <col min="9485" max="9485" width="8.375" style="347" customWidth="1"/>
    <col min="9486" max="9728" width="9" style="347"/>
    <col min="9729" max="9729" width="26.25" style="347" customWidth="1"/>
    <col min="9730" max="9730" width="12.875" style="347" customWidth="1"/>
    <col min="9731" max="9731" width="7.75" style="347" bestFit="1" customWidth="1"/>
    <col min="9732" max="9732" width="9" style="347" customWidth="1"/>
    <col min="9733" max="9733" width="11.625" style="347" customWidth="1"/>
    <col min="9734" max="9734" width="12.625" style="347" bestFit="1" customWidth="1"/>
    <col min="9735" max="9735" width="11.625" style="347" bestFit="1" customWidth="1"/>
    <col min="9736" max="9736" width="18" style="347" customWidth="1"/>
    <col min="9737" max="9739" width="11.875" style="347" customWidth="1"/>
    <col min="9740" max="9740" width="10.25" style="347" customWidth="1"/>
    <col min="9741" max="9741" width="8.375" style="347" customWidth="1"/>
    <col min="9742" max="9984" width="9" style="347"/>
    <col min="9985" max="9985" width="26.25" style="347" customWidth="1"/>
    <col min="9986" max="9986" width="12.875" style="347" customWidth="1"/>
    <col min="9987" max="9987" width="7.75" style="347" bestFit="1" customWidth="1"/>
    <col min="9988" max="9988" width="9" style="347" customWidth="1"/>
    <col min="9989" max="9989" width="11.625" style="347" customWidth="1"/>
    <col min="9990" max="9990" width="12.625" style="347" bestFit="1" customWidth="1"/>
    <col min="9991" max="9991" width="11.625" style="347" bestFit="1" customWidth="1"/>
    <col min="9992" max="9992" width="18" style="347" customWidth="1"/>
    <col min="9993" max="9995" width="11.875" style="347" customWidth="1"/>
    <col min="9996" max="9996" width="10.25" style="347" customWidth="1"/>
    <col min="9997" max="9997" width="8.375" style="347" customWidth="1"/>
    <col min="9998" max="10240" width="9" style="347"/>
    <col min="10241" max="10241" width="26.25" style="347" customWidth="1"/>
    <col min="10242" max="10242" width="12.875" style="347" customWidth="1"/>
    <col min="10243" max="10243" width="7.75" style="347" bestFit="1" customWidth="1"/>
    <col min="10244" max="10244" width="9" style="347" customWidth="1"/>
    <col min="10245" max="10245" width="11.625" style="347" customWidth="1"/>
    <col min="10246" max="10246" width="12.625" style="347" bestFit="1" customWidth="1"/>
    <col min="10247" max="10247" width="11.625" style="347" bestFit="1" customWidth="1"/>
    <col min="10248" max="10248" width="18" style="347" customWidth="1"/>
    <col min="10249" max="10251" width="11.875" style="347" customWidth="1"/>
    <col min="10252" max="10252" width="10.25" style="347" customWidth="1"/>
    <col min="10253" max="10253" width="8.375" style="347" customWidth="1"/>
    <col min="10254" max="10496" width="9" style="347"/>
    <col min="10497" max="10497" width="26.25" style="347" customWidth="1"/>
    <col min="10498" max="10498" width="12.875" style="347" customWidth="1"/>
    <col min="10499" max="10499" width="7.75" style="347" bestFit="1" customWidth="1"/>
    <col min="10500" max="10500" width="9" style="347" customWidth="1"/>
    <col min="10501" max="10501" width="11.625" style="347" customWidth="1"/>
    <col min="10502" max="10502" width="12.625" style="347" bestFit="1" customWidth="1"/>
    <col min="10503" max="10503" width="11.625" style="347" bestFit="1" customWidth="1"/>
    <col min="10504" max="10504" width="18" style="347" customWidth="1"/>
    <col min="10505" max="10507" width="11.875" style="347" customWidth="1"/>
    <col min="10508" max="10508" width="10.25" style="347" customWidth="1"/>
    <col min="10509" max="10509" width="8.375" style="347" customWidth="1"/>
    <col min="10510" max="10752" width="9" style="347"/>
    <col min="10753" max="10753" width="26.25" style="347" customWidth="1"/>
    <col min="10754" max="10754" width="12.875" style="347" customWidth="1"/>
    <col min="10755" max="10755" width="7.75" style="347" bestFit="1" customWidth="1"/>
    <col min="10756" max="10756" width="9" style="347" customWidth="1"/>
    <col min="10757" max="10757" width="11.625" style="347" customWidth="1"/>
    <col min="10758" max="10758" width="12.625" style="347" bestFit="1" customWidth="1"/>
    <col min="10759" max="10759" width="11.625" style="347" bestFit="1" customWidth="1"/>
    <col min="10760" max="10760" width="18" style="347" customWidth="1"/>
    <col min="10761" max="10763" width="11.875" style="347" customWidth="1"/>
    <col min="10764" max="10764" width="10.25" style="347" customWidth="1"/>
    <col min="10765" max="10765" width="8.375" style="347" customWidth="1"/>
    <col min="10766" max="11008" width="9" style="347"/>
    <col min="11009" max="11009" width="26.25" style="347" customWidth="1"/>
    <col min="11010" max="11010" width="12.875" style="347" customWidth="1"/>
    <col min="11011" max="11011" width="7.75" style="347" bestFit="1" customWidth="1"/>
    <col min="11012" max="11012" width="9" style="347" customWidth="1"/>
    <col min="11013" max="11013" width="11.625" style="347" customWidth="1"/>
    <col min="11014" max="11014" width="12.625" style="347" bestFit="1" customWidth="1"/>
    <col min="11015" max="11015" width="11.625" style="347" bestFit="1" customWidth="1"/>
    <col min="11016" max="11016" width="18" style="347" customWidth="1"/>
    <col min="11017" max="11019" width="11.875" style="347" customWidth="1"/>
    <col min="11020" max="11020" width="10.25" style="347" customWidth="1"/>
    <col min="11021" max="11021" width="8.375" style="347" customWidth="1"/>
    <col min="11022" max="11264" width="9" style="347"/>
    <col min="11265" max="11265" width="26.25" style="347" customWidth="1"/>
    <col min="11266" max="11266" width="12.875" style="347" customWidth="1"/>
    <col min="11267" max="11267" width="7.75" style="347" bestFit="1" customWidth="1"/>
    <col min="11268" max="11268" width="9" style="347" customWidth="1"/>
    <col min="11269" max="11269" width="11.625" style="347" customWidth="1"/>
    <col min="11270" max="11270" width="12.625" style="347" bestFit="1" customWidth="1"/>
    <col min="11271" max="11271" width="11.625" style="347" bestFit="1" customWidth="1"/>
    <col min="11272" max="11272" width="18" style="347" customWidth="1"/>
    <col min="11273" max="11275" width="11.875" style="347" customWidth="1"/>
    <col min="11276" max="11276" width="10.25" style="347" customWidth="1"/>
    <col min="11277" max="11277" width="8.375" style="347" customWidth="1"/>
    <col min="11278" max="11520" width="9" style="347"/>
    <col min="11521" max="11521" width="26.25" style="347" customWidth="1"/>
    <col min="11522" max="11522" width="12.875" style="347" customWidth="1"/>
    <col min="11523" max="11523" width="7.75" style="347" bestFit="1" customWidth="1"/>
    <col min="11524" max="11524" width="9" style="347" customWidth="1"/>
    <col min="11525" max="11525" width="11.625" style="347" customWidth="1"/>
    <col min="11526" max="11526" width="12.625" style="347" bestFit="1" customWidth="1"/>
    <col min="11527" max="11527" width="11.625" style="347" bestFit="1" customWidth="1"/>
    <col min="11528" max="11528" width="18" style="347" customWidth="1"/>
    <col min="11529" max="11531" width="11.875" style="347" customWidth="1"/>
    <col min="11532" max="11532" width="10.25" style="347" customWidth="1"/>
    <col min="11533" max="11533" width="8.375" style="347" customWidth="1"/>
    <col min="11534" max="11776" width="9" style="347"/>
    <col min="11777" max="11777" width="26.25" style="347" customWidth="1"/>
    <col min="11778" max="11778" width="12.875" style="347" customWidth="1"/>
    <col min="11779" max="11779" width="7.75" style="347" bestFit="1" customWidth="1"/>
    <col min="11780" max="11780" width="9" style="347" customWidth="1"/>
    <col min="11781" max="11781" width="11.625" style="347" customWidth="1"/>
    <col min="11782" max="11782" width="12.625" style="347" bestFit="1" customWidth="1"/>
    <col min="11783" max="11783" width="11.625" style="347" bestFit="1" customWidth="1"/>
    <col min="11784" max="11784" width="18" style="347" customWidth="1"/>
    <col min="11785" max="11787" width="11.875" style="347" customWidth="1"/>
    <col min="11788" max="11788" width="10.25" style="347" customWidth="1"/>
    <col min="11789" max="11789" width="8.375" style="347" customWidth="1"/>
    <col min="11790" max="12032" width="9" style="347"/>
    <col min="12033" max="12033" width="26.25" style="347" customWidth="1"/>
    <col min="12034" max="12034" width="12.875" style="347" customWidth="1"/>
    <col min="12035" max="12035" width="7.75" style="347" bestFit="1" customWidth="1"/>
    <col min="12036" max="12036" width="9" style="347" customWidth="1"/>
    <col min="12037" max="12037" width="11.625" style="347" customWidth="1"/>
    <col min="12038" max="12038" width="12.625" style="347" bestFit="1" customWidth="1"/>
    <col min="12039" max="12039" width="11.625" style="347" bestFit="1" customWidth="1"/>
    <col min="12040" max="12040" width="18" style="347" customWidth="1"/>
    <col min="12041" max="12043" width="11.875" style="347" customWidth="1"/>
    <col min="12044" max="12044" width="10.25" style="347" customWidth="1"/>
    <col min="12045" max="12045" width="8.375" style="347" customWidth="1"/>
    <col min="12046" max="12288" width="9" style="347"/>
    <col min="12289" max="12289" width="26.25" style="347" customWidth="1"/>
    <col min="12290" max="12290" width="12.875" style="347" customWidth="1"/>
    <col min="12291" max="12291" width="7.75" style="347" bestFit="1" customWidth="1"/>
    <col min="12292" max="12292" width="9" style="347" customWidth="1"/>
    <col min="12293" max="12293" width="11.625" style="347" customWidth="1"/>
    <col min="12294" max="12294" width="12.625" style="347" bestFit="1" customWidth="1"/>
    <col min="12295" max="12295" width="11.625" style="347" bestFit="1" customWidth="1"/>
    <col min="12296" max="12296" width="18" style="347" customWidth="1"/>
    <col min="12297" max="12299" width="11.875" style="347" customWidth="1"/>
    <col min="12300" max="12300" width="10.25" style="347" customWidth="1"/>
    <col min="12301" max="12301" width="8.375" style="347" customWidth="1"/>
    <col min="12302" max="12544" width="9" style="347"/>
    <col min="12545" max="12545" width="26.25" style="347" customWidth="1"/>
    <col min="12546" max="12546" width="12.875" style="347" customWidth="1"/>
    <col min="12547" max="12547" width="7.75" style="347" bestFit="1" customWidth="1"/>
    <col min="12548" max="12548" width="9" style="347" customWidth="1"/>
    <col min="12549" max="12549" width="11.625" style="347" customWidth="1"/>
    <col min="12550" max="12550" width="12.625" style="347" bestFit="1" customWidth="1"/>
    <col min="12551" max="12551" width="11.625" style="347" bestFit="1" customWidth="1"/>
    <col min="12552" max="12552" width="18" style="347" customWidth="1"/>
    <col min="12553" max="12555" width="11.875" style="347" customWidth="1"/>
    <col min="12556" max="12556" width="10.25" style="347" customWidth="1"/>
    <col min="12557" max="12557" width="8.375" style="347" customWidth="1"/>
    <col min="12558" max="12800" width="9" style="347"/>
    <col min="12801" max="12801" width="26.25" style="347" customWidth="1"/>
    <col min="12802" max="12802" width="12.875" style="347" customWidth="1"/>
    <col min="12803" max="12803" width="7.75" style="347" bestFit="1" customWidth="1"/>
    <col min="12804" max="12804" width="9" style="347" customWidth="1"/>
    <col min="12805" max="12805" width="11.625" style="347" customWidth="1"/>
    <col min="12806" max="12806" width="12.625" style="347" bestFit="1" customWidth="1"/>
    <col min="12807" max="12807" width="11.625" style="347" bestFit="1" customWidth="1"/>
    <col min="12808" max="12808" width="18" style="347" customWidth="1"/>
    <col min="12809" max="12811" width="11.875" style="347" customWidth="1"/>
    <col min="12812" max="12812" width="10.25" style="347" customWidth="1"/>
    <col min="12813" max="12813" width="8.375" style="347" customWidth="1"/>
    <col min="12814" max="13056" width="9" style="347"/>
    <col min="13057" max="13057" width="26.25" style="347" customWidth="1"/>
    <col min="13058" max="13058" width="12.875" style="347" customWidth="1"/>
    <col min="13059" max="13059" width="7.75" style="347" bestFit="1" customWidth="1"/>
    <col min="13060" max="13060" width="9" style="347" customWidth="1"/>
    <col min="13061" max="13061" width="11.625" style="347" customWidth="1"/>
    <col min="13062" max="13062" width="12.625" style="347" bestFit="1" customWidth="1"/>
    <col min="13063" max="13063" width="11.625" style="347" bestFit="1" customWidth="1"/>
    <col min="13064" max="13064" width="18" style="347" customWidth="1"/>
    <col min="13065" max="13067" width="11.875" style="347" customWidth="1"/>
    <col min="13068" max="13068" width="10.25" style="347" customWidth="1"/>
    <col min="13069" max="13069" width="8.375" style="347" customWidth="1"/>
    <col min="13070" max="13312" width="9" style="347"/>
    <col min="13313" max="13313" width="26.25" style="347" customWidth="1"/>
    <col min="13314" max="13314" width="12.875" style="347" customWidth="1"/>
    <col min="13315" max="13315" width="7.75" style="347" bestFit="1" customWidth="1"/>
    <col min="13316" max="13316" width="9" style="347" customWidth="1"/>
    <col min="13317" max="13317" width="11.625" style="347" customWidth="1"/>
    <col min="13318" max="13318" width="12.625" style="347" bestFit="1" customWidth="1"/>
    <col min="13319" max="13319" width="11.625" style="347" bestFit="1" customWidth="1"/>
    <col min="13320" max="13320" width="18" style="347" customWidth="1"/>
    <col min="13321" max="13323" width="11.875" style="347" customWidth="1"/>
    <col min="13324" max="13324" width="10.25" style="347" customWidth="1"/>
    <col min="13325" max="13325" width="8.375" style="347" customWidth="1"/>
    <col min="13326" max="13568" width="9" style="347"/>
    <col min="13569" max="13569" width="26.25" style="347" customWidth="1"/>
    <col min="13570" max="13570" width="12.875" style="347" customWidth="1"/>
    <col min="13571" max="13571" width="7.75" style="347" bestFit="1" customWidth="1"/>
    <col min="13572" max="13572" width="9" style="347" customWidth="1"/>
    <col min="13573" max="13573" width="11.625" style="347" customWidth="1"/>
    <col min="13574" max="13574" width="12.625" style="347" bestFit="1" customWidth="1"/>
    <col min="13575" max="13575" width="11.625" style="347" bestFit="1" customWidth="1"/>
    <col min="13576" max="13576" width="18" style="347" customWidth="1"/>
    <col min="13577" max="13579" width="11.875" style="347" customWidth="1"/>
    <col min="13580" max="13580" width="10.25" style="347" customWidth="1"/>
    <col min="13581" max="13581" width="8.375" style="347" customWidth="1"/>
    <col min="13582" max="13824" width="9" style="347"/>
    <col min="13825" max="13825" width="26.25" style="347" customWidth="1"/>
    <col min="13826" max="13826" width="12.875" style="347" customWidth="1"/>
    <col min="13827" max="13827" width="7.75" style="347" bestFit="1" customWidth="1"/>
    <col min="13828" max="13828" width="9" style="347" customWidth="1"/>
    <col min="13829" max="13829" width="11.625" style="347" customWidth="1"/>
    <col min="13830" max="13830" width="12.625" style="347" bestFit="1" customWidth="1"/>
    <col min="13831" max="13831" width="11.625" style="347" bestFit="1" customWidth="1"/>
    <col min="13832" max="13832" width="18" style="347" customWidth="1"/>
    <col min="13833" max="13835" width="11.875" style="347" customWidth="1"/>
    <col min="13836" max="13836" width="10.25" style="347" customWidth="1"/>
    <col min="13837" max="13837" width="8.375" style="347" customWidth="1"/>
    <col min="13838" max="14080" width="9" style="347"/>
    <col min="14081" max="14081" width="26.25" style="347" customWidth="1"/>
    <col min="14082" max="14082" width="12.875" style="347" customWidth="1"/>
    <col min="14083" max="14083" width="7.75" style="347" bestFit="1" customWidth="1"/>
    <col min="14084" max="14084" width="9" style="347" customWidth="1"/>
    <col min="14085" max="14085" width="11.625" style="347" customWidth="1"/>
    <col min="14086" max="14086" width="12.625" style="347" bestFit="1" customWidth="1"/>
    <col min="14087" max="14087" width="11.625" style="347" bestFit="1" customWidth="1"/>
    <col min="14088" max="14088" width="18" style="347" customWidth="1"/>
    <col min="14089" max="14091" width="11.875" style="347" customWidth="1"/>
    <col min="14092" max="14092" width="10.25" style="347" customWidth="1"/>
    <col min="14093" max="14093" width="8.375" style="347" customWidth="1"/>
    <col min="14094" max="14336" width="9" style="347"/>
    <col min="14337" max="14337" width="26.25" style="347" customWidth="1"/>
    <col min="14338" max="14338" width="12.875" style="347" customWidth="1"/>
    <col min="14339" max="14339" width="7.75" style="347" bestFit="1" customWidth="1"/>
    <col min="14340" max="14340" width="9" style="347" customWidth="1"/>
    <col min="14341" max="14341" width="11.625" style="347" customWidth="1"/>
    <col min="14342" max="14342" width="12.625" style="347" bestFit="1" customWidth="1"/>
    <col min="14343" max="14343" width="11.625" style="347" bestFit="1" customWidth="1"/>
    <col min="14344" max="14344" width="18" style="347" customWidth="1"/>
    <col min="14345" max="14347" width="11.875" style="347" customWidth="1"/>
    <col min="14348" max="14348" width="10.25" style="347" customWidth="1"/>
    <col min="14349" max="14349" width="8.375" style="347" customWidth="1"/>
    <col min="14350" max="14592" width="9" style="347"/>
    <col min="14593" max="14593" width="26.25" style="347" customWidth="1"/>
    <col min="14594" max="14594" width="12.875" style="347" customWidth="1"/>
    <col min="14595" max="14595" width="7.75" style="347" bestFit="1" customWidth="1"/>
    <col min="14596" max="14596" width="9" style="347" customWidth="1"/>
    <col min="14597" max="14597" width="11.625" style="347" customWidth="1"/>
    <col min="14598" max="14598" width="12.625" style="347" bestFit="1" customWidth="1"/>
    <col min="14599" max="14599" width="11.625" style="347" bestFit="1" customWidth="1"/>
    <col min="14600" max="14600" width="18" style="347" customWidth="1"/>
    <col min="14601" max="14603" width="11.875" style="347" customWidth="1"/>
    <col min="14604" max="14604" width="10.25" style="347" customWidth="1"/>
    <col min="14605" max="14605" width="8.375" style="347" customWidth="1"/>
    <col min="14606" max="14848" width="9" style="347"/>
    <col min="14849" max="14849" width="26.25" style="347" customWidth="1"/>
    <col min="14850" max="14850" width="12.875" style="347" customWidth="1"/>
    <col min="14851" max="14851" width="7.75" style="347" bestFit="1" customWidth="1"/>
    <col min="14852" max="14852" width="9" style="347" customWidth="1"/>
    <col min="14853" max="14853" width="11.625" style="347" customWidth="1"/>
    <col min="14854" max="14854" width="12.625" style="347" bestFit="1" customWidth="1"/>
    <col min="14855" max="14855" width="11.625" style="347" bestFit="1" customWidth="1"/>
    <col min="14856" max="14856" width="18" style="347" customWidth="1"/>
    <col min="14857" max="14859" width="11.875" style="347" customWidth="1"/>
    <col min="14860" max="14860" width="10.25" style="347" customWidth="1"/>
    <col min="14861" max="14861" width="8.375" style="347" customWidth="1"/>
    <col min="14862" max="15104" width="9" style="347"/>
    <col min="15105" max="15105" width="26.25" style="347" customWidth="1"/>
    <col min="15106" max="15106" width="12.875" style="347" customWidth="1"/>
    <col min="15107" max="15107" width="7.75" style="347" bestFit="1" customWidth="1"/>
    <col min="15108" max="15108" width="9" style="347" customWidth="1"/>
    <col min="15109" max="15109" width="11.625" style="347" customWidth="1"/>
    <col min="15110" max="15110" width="12.625" style="347" bestFit="1" customWidth="1"/>
    <col min="15111" max="15111" width="11.625" style="347" bestFit="1" customWidth="1"/>
    <col min="15112" max="15112" width="18" style="347" customWidth="1"/>
    <col min="15113" max="15115" width="11.875" style="347" customWidth="1"/>
    <col min="15116" max="15116" width="10.25" style="347" customWidth="1"/>
    <col min="15117" max="15117" width="8.375" style="347" customWidth="1"/>
    <col min="15118" max="15360" width="9" style="347"/>
    <col min="15361" max="15361" width="26.25" style="347" customWidth="1"/>
    <col min="15362" max="15362" width="12.875" style="347" customWidth="1"/>
    <col min="15363" max="15363" width="7.75" style="347" bestFit="1" customWidth="1"/>
    <col min="15364" max="15364" width="9" style="347" customWidth="1"/>
    <col min="15365" max="15365" width="11.625" style="347" customWidth="1"/>
    <col min="15366" max="15366" width="12.625" style="347" bestFit="1" customWidth="1"/>
    <col min="15367" max="15367" width="11.625" style="347" bestFit="1" customWidth="1"/>
    <col min="15368" max="15368" width="18" style="347" customWidth="1"/>
    <col min="15369" max="15371" width="11.875" style="347" customWidth="1"/>
    <col min="15372" max="15372" width="10.25" style="347" customWidth="1"/>
    <col min="15373" max="15373" width="8.375" style="347" customWidth="1"/>
    <col min="15374" max="15616" width="9" style="347"/>
    <col min="15617" max="15617" width="26.25" style="347" customWidth="1"/>
    <col min="15618" max="15618" width="12.875" style="347" customWidth="1"/>
    <col min="15619" max="15619" width="7.75" style="347" bestFit="1" customWidth="1"/>
    <col min="15620" max="15620" width="9" style="347" customWidth="1"/>
    <col min="15621" max="15621" width="11.625" style="347" customWidth="1"/>
    <col min="15622" max="15622" width="12.625" style="347" bestFit="1" customWidth="1"/>
    <col min="15623" max="15623" width="11.625" style="347" bestFit="1" customWidth="1"/>
    <col min="15624" max="15624" width="18" style="347" customWidth="1"/>
    <col min="15625" max="15627" width="11.875" style="347" customWidth="1"/>
    <col min="15628" max="15628" width="10.25" style="347" customWidth="1"/>
    <col min="15629" max="15629" width="8.375" style="347" customWidth="1"/>
    <col min="15630" max="15872" width="9" style="347"/>
    <col min="15873" max="15873" width="26.25" style="347" customWidth="1"/>
    <col min="15874" max="15874" width="12.875" style="347" customWidth="1"/>
    <col min="15875" max="15875" width="7.75" style="347" bestFit="1" customWidth="1"/>
    <col min="15876" max="15876" width="9" style="347" customWidth="1"/>
    <col min="15877" max="15877" width="11.625" style="347" customWidth="1"/>
    <col min="15878" max="15878" width="12.625" style="347" bestFit="1" customWidth="1"/>
    <col min="15879" max="15879" width="11.625" style="347" bestFit="1" customWidth="1"/>
    <col min="15880" max="15880" width="18" style="347" customWidth="1"/>
    <col min="15881" max="15883" width="11.875" style="347" customWidth="1"/>
    <col min="15884" max="15884" width="10.25" style="347" customWidth="1"/>
    <col min="15885" max="15885" width="8.375" style="347" customWidth="1"/>
    <col min="15886" max="16128" width="9" style="347"/>
    <col min="16129" max="16129" width="26.25" style="347" customWidth="1"/>
    <col min="16130" max="16130" width="12.875" style="347" customWidth="1"/>
    <col min="16131" max="16131" width="7.75" style="347" bestFit="1" customWidth="1"/>
    <col min="16132" max="16132" width="9" style="347" customWidth="1"/>
    <col min="16133" max="16133" width="11.625" style="347" customWidth="1"/>
    <col min="16134" max="16134" width="12.625" style="347" bestFit="1" customWidth="1"/>
    <col min="16135" max="16135" width="11.625" style="347" bestFit="1" customWidth="1"/>
    <col min="16136" max="16136" width="18" style="347" customWidth="1"/>
    <col min="16137" max="16139" width="11.875" style="347" customWidth="1"/>
    <col min="16140" max="16140" width="10.25" style="347" customWidth="1"/>
    <col min="16141" max="16141" width="8.375" style="347" customWidth="1"/>
    <col min="16142" max="16384" width="9" style="347"/>
  </cols>
  <sheetData>
    <row r="1" spans="1:9" x14ac:dyDescent="0.45">
      <c r="H1" s="344" t="s">
        <v>255</v>
      </c>
      <c r="I1" s="344"/>
    </row>
    <row r="2" spans="1:9" x14ac:dyDescent="0.45">
      <c r="A2" s="345" t="s">
        <v>389</v>
      </c>
      <c r="E2" s="345"/>
      <c r="G2" s="343" t="s">
        <v>6</v>
      </c>
      <c r="I2" s="345"/>
    </row>
    <row r="3" spans="1:9" x14ac:dyDescent="0.45">
      <c r="A3" s="346" t="s">
        <v>225</v>
      </c>
      <c r="E3" s="345"/>
      <c r="G3" s="343" t="s">
        <v>256</v>
      </c>
      <c r="I3" s="345"/>
    </row>
    <row r="4" spans="1:9" x14ac:dyDescent="0.45">
      <c r="A4" s="347"/>
      <c r="D4" s="345"/>
      <c r="E4" s="348"/>
      <c r="F4" s="349"/>
      <c r="G4" s="349" t="s">
        <v>257</v>
      </c>
      <c r="H4" s="348"/>
      <c r="I4" s="348"/>
    </row>
    <row r="5" spans="1:9" x14ac:dyDescent="0.45">
      <c r="A5" s="343" t="s">
        <v>258</v>
      </c>
    </row>
    <row r="6" spans="1:9" x14ac:dyDescent="0.45">
      <c r="A6" s="343" t="s">
        <v>259</v>
      </c>
    </row>
    <row r="7" spans="1:9" x14ac:dyDescent="0.45">
      <c r="A7" s="343" t="s">
        <v>260</v>
      </c>
    </row>
    <row r="8" spans="1:9" x14ac:dyDescent="0.45">
      <c r="A8" s="343" t="s">
        <v>261</v>
      </c>
    </row>
    <row r="9" spans="1:9" x14ac:dyDescent="0.45">
      <c r="A9" s="343" t="s">
        <v>284</v>
      </c>
    </row>
    <row r="10" spans="1:9" x14ac:dyDescent="0.45">
      <c r="A10" s="343" t="s">
        <v>262</v>
      </c>
    </row>
    <row r="11" spans="1:9" x14ac:dyDescent="0.45">
      <c r="A11" s="343" t="s">
        <v>263</v>
      </c>
    </row>
    <row r="12" spans="1:9" x14ac:dyDescent="0.45">
      <c r="A12" s="343" t="s">
        <v>264</v>
      </c>
    </row>
    <row r="13" spans="1:9" x14ac:dyDescent="0.45">
      <c r="A13" s="343" t="s">
        <v>265</v>
      </c>
    </row>
    <row r="14" spans="1:9" x14ac:dyDescent="0.45">
      <c r="A14" s="343" t="s">
        <v>266</v>
      </c>
    </row>
    <row r="15" spans="1:9" x14ac:dyDescent="0.45">
      <c r="A15" s="343" t="s">
        <v>266</v>
      </c>
    </row>
    <row r="16" spans="1:9" x14ac:dyDescent="0.45">
      <c r="A16" s="343" t="s">
        <v>266</v>
      </c>
    </row>
    <row r="18" spans="6:6" ht="24" x14ac:dyDescent="0.55000000000000004">
      <c r="F18" s="249" t="s">
        <v>267</v>
      </c>
    </row>
    <row r="19" spans="6:6" ht="24" x14ac:dyDescent="0.55000000000000004">
      <c r="F19" s="249" t="s">
        <v>268</v>
      </c>
    </row>
    <row r="20" spans="6:6" ht="24" x14ac:dyDescent="0.55000000000000004">
      <c r="F20" s="249" t="s">
        <v>269</v>
      </c>
    </row>
    <row r="21" spans="6:6" ht="24" x14ac:dyDescent="0.55000000000000004">
      <c r="F21" s="350" t="s">
        <v>270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สงป301 </vt:lpstr>
      <vt:lpstr>เหตุผลคำชี้แจง</vt:lpstr>
      <vt:lpstr>สงป302</vt:lpstr>
      <vt:lpstr>สงป302-1</vt:lpstr>
      <vt:lpstr>สปอ1</vt:lpstr>
      <vt:lpstr>สปอ2</vt:lpstr>
      <vt:lpstr>สปอ3</vt:lpstr>
      <vt:lpstr>Sheet1</vt:lpstr>
      <vt:lpstr>'สงป301 '!Print_Area</vt:lpstr>
      <vt:lpstr>สงป302!Print_Area</vt:lpstr>
      <vt:lpstr>'สงป302-1'!Print_Area</vt:lpstr>
      <vt:lpstr>สปอ1!Print_Area</vt:lpstr>
      <vt:lpstr>สงป302!Print_Titles</vt:lpstr>
      <vt:lpstr>'สงป302-1'!Print_Titles</vt:lpstr>
      <vt:lpstr>สปอ1!Print_Titles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bb</cp:lastModifiedBy>
  <cp:lastPrinted>2017-11-28T06:59:29Z</cp:lastPrinted>
  <dcterms:created xsi:type="dcterms:W3CDTF">2017-08-09T06:46:04Z</dcterms:created>
  <dcterms:modified xsi:type="dcterms:W3CDTF">2019-01-31T02:53:10Z</dcterms:modified>
</cp:coreProperties>
</file>